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543\Desktop\"/>
    </mc:Choice>
  </mc:AlternateContent>
  <bookViews>
    <workbookView xWindow="-105" yWindow="-105" windowWidth="23250" windowHeight="124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W43" i="10" s="1"/>
  <c r="BE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<sst xmlns="http://schemas.openxmlformats.org/spreadsheetml/2006/main" count="1195" uniqueCount="579">
  <si>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</si>
  <si>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</si>
  <si>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</si>
  <si>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</si>
  <si>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</si>
  <si>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</si>
  <si>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</si>
  <si>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</si>
  <si>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</si>
  <si>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</si>
  <si>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</si>
  <si>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</si>
  <si>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</si>
  <si>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</si>
  <si>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</si>
  <si>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</si>
  <si>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</si>
  <si>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</si>
  <si>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</si>
  <si>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</si>
  <si>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</si>
  <si>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</si>
  <si>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</si>
  <si>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</si>
  <si>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</si>
  <si>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</si>
  <si>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</si>
  <si>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</si>
  <si>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</si>
  <si>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</si>
  <si>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</si>
  <si>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</si>
  <si>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</si>
  <si>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</si>
  <si>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</si>
  <si>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</si>
  <si>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</si>
  <si>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</si>
  <si>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</si>
  <si>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</si>
  <si>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</si>
  <si>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</si>
  <si>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</si>
  <si>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</si>
  <si>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</si>
  <si>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</si>
  <si>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</si>
  <si>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</si>
  <si>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</si>
  <si>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</si>
  <si>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</si>
  <si>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</si>
  <si>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</si>
  <si>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</si>
  <si>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</si>
  <si>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</si>
  <si>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</si>
  <si>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</si>
  <si>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</si>
  <si>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</si>
  <si>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</si>
  <si>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</si>
  <si>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</si>
  <si>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</si>
  <si>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</si>
  <si>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</si>
  <si>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</si>
  <si>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</si>
  <si>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</si>
  <si>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</si>
  <si>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</si>
  <si>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</si>
  <si>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</si>
  <si>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</si>
  <si>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</si>
  <si>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</si>
  <si>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</si>
  <si>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</si>
  <si>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</si>
  <si>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</si>
  <si>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</si>
  <si>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</si>
  <si>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</si>
  <si>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</si>
  <si>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</si>
  <si>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</si>
  <si>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</si>
  <si>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</si>
  <si>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</si>
  <si>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</si>
  <si>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</si>
  <si>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</si>
  <si>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</si>
  <si>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</si>
  <si>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岐南町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</si>
  <si>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</si>
  <si>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</si>
  <si>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</si>
  <si>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</si>
  <si>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</si>
  <si>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</si>
  <si>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</si>
  <si>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</si>
  <si>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</si>
  <si>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</si>
  <si>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</si>
  <si>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</si>
  <si>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</si>
  <si>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</si>
  <si>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</si>
  <si>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</si>
  <si>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</si>
  <si>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</si>
  <si>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</si>
  <si>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</si>
  <si>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</si>
  <si>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</si>
  <si>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</si>
  <si>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</si>
  <si>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</si>
  <si>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</si>
  <si>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</si>
  <si>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</si>
  <si>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</si>
  <si>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</si>
  <si>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</si>
  <si>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</si>
  <si>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</si>
  <si>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</si>
  <si>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</si>
  <si>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</si>
  <si>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</si>
  <si>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</si>
  <si>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</si>
  <si>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</si>
  <si>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</si>
  <si>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</si>
  <si>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</si>
  <si>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</si>
  <si>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</si>
  <si>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</si>
  <si>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</si>
  <si>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</si>
  <si>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</si>
  <si>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</si>
  <si>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</si>
  <si>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</si>
  <si>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</si>
  <si>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</si>
  <si>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</si>
  <si>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</si>
  <si>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</si>
  <si>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</si>
  <si>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</si>
  <si>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</si>
  <si>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</si>
  <si>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</si>
  <si>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</si>
  <si>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</si>
  <si>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</si>
  <si>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</si>
  <si>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</si>
  <si>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</si>
  <si>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</si>
  <si>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</si>
  <si>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</si>
  <si>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</si>
  <si>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</si>
  <si>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</si>
  <si>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</si>
  <si>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</si>
  <si>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</si>
  <si>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</si>
  <si>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</si>
  <si>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</si>
  <si>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</si>
  <si>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</si>
  <si>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</si>
  <si>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</si>
  <si>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</si>
  <si>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</si>
  <si>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</si>
  <si>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</si>
  <si>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</si>
  <si>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</si>
  <si>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</si>
  <si>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</si>
  <si>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</si>
  <si>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</si>
  <si>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</si>
  <si>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</si>
  <si>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</si>
  <si>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</si>
  <si>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</si>
  <si>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</si>
  <si>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</si>
  <si>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</si>
  <si>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</si>
  <si>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</si>
  <si>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</si>
  <si>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</si>
  <si>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</si>
  <si>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</si>
  <si>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岐阜県岐南町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</si>
  <si>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</si>
  <si>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</si>
  <si>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</si>
  <si>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</si>
  <si>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</si>
  <si>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</si>
  <si>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</si>
  <si>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</si>
  <si>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</si>
  <si>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</si>
  <si>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</si>
  <si>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</si>
  <si>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</si>
  <si>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</si>
  <si>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</si>
  <si>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</si>
  <si>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</si>
  <si>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</si>
  <si>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</si>
  <si>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</si>
  <si>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</si>
  <si>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</si>
  <si>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</si>
  <si>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</si>
  <si>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</si>
  <si>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</si>
  <si>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</si>
  <si>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</si>
  <si>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</si>
  <si>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</si>
  <si>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</si>
  <si>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</si>
  <si>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</si>
  <si>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</si>
  <si>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</si>
  <si>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</si>
  <si>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</si>
  <si>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</si>
  <si>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</si>
  <si>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</si>
  <si>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</si>
  <si>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</si>
  <si>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</si>
  <si>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</si>
  <si>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</si>
  <si>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</si>
  <si>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</si>
  <si>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</si>
  <si>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</si>
  <si>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</si>
  <si>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</si>
  <si>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</si>
  <si>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</si>
  <si>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</si>
  <si>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</si>
  <si>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</si>
  <si>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</si>
  <si>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</si>
  <si>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</si>
  <si>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</si>
  <si>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</si>
  <si>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</si>
  <si>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</si>
  <si>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</si>
  <si>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</si>
  <si>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</si>
  <si>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</si>
  <si>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</si>
  <si>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</si>
  <si>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</si>
  <si>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</si>
  <si>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</si>
  <si>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</si>
  <si>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</si>
  <si>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</si>
  <si>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</si>
  <si>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</si>
  <si>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</si>
  <si>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</si>
  <si>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</si>
  <si>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</si>
  <si>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</si>
  <si>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</si>
  <si>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</si>
  <si>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</si>
  <si>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</si>
  <si>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</si>
  <si>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</si>
  <si>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</si>
  <si>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</si>
  <si>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</si>
  <si>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</si>
  <si>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</si>
  <si>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</si>
  <si>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</si>
  <si>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</si>
  <si>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</si>
  <si>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</si>
  <si>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</si>
  <si>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</si>
  <si>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</si>
  <si>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</si>
  <si>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</si>
  <si>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</si>
  <si>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</si>
  <si>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</si>
  <si>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</si>
  <si>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</si>
  <si>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</si>
  <si>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</si>
  <si>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</si>
  <si>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</si>
  <si>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</si>
  <si>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</si>
  <si>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</si>
  <si>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</si>
  <si>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</si>
  <si>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</si>
  <si>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</si>
  <si>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</si>
  <si>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</si>
  <si>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</si>
  <si>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</si>
  <si>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</si>
  <si>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</si>
  <si>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</si>
  <si>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</si>
  <si>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</si>
  <si>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</si>
  <si>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</si>
  <si>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</si>
  <si>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</si>
  <si>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</si>
  <si>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</si>
  <si>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</si>
  <si>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</si>
  <si>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</si>
  <si>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</si>
  <si>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</si>
  <si>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</si>
  <si>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</si>
  <si>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</si>
  <si>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</si>
  <si>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</si>
  <si>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</si>
  <si>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</si>
  <si>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</si>
  <si>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</si>
  <si>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</si>
  <si>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</si>
  <si>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岐阜県岐南町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</si>
  <si>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</si>
  <si>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</si>
  <si>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</si>
  <si>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</si>
  <si>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</si>
  <si>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</si>
  <si>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</si>
  <si>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</si>
  <si>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</si>
  <si>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</si>
  <si>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</si>
  <si>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</si>
  <si>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</si>
  <si>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</si>
  <si>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</si>
  <si>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</si>
  <si>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</si>
  <si>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</si>
  <si>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</si>
  <si>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</si>
  <si>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羽島郡二町教育委員会特別会計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</si>
  <si>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</si>
  <si>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</si>
  <si>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</si>
  <si>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</si>
  <si>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</si>
  <si>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</si>
  <si>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</si>
  <si>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</si>
  <si>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</si>
  <si>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</si>
  <si>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</si>
  <si>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</si>
  <si>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</si>
  <si>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</si>
  <si>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</si>
  <si>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</si>
  <si>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</si>
  <si>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</si>
  <si>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</si>
  <si>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</si>
  <si>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</si>
  <si>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</si>
  <si>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</si>
  <si>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</si>
  <si>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</si>
  <si>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</si>
  <si>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</si>
  <si>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</si>
  <si>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</si>
  <si>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</si>
  <si>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</si>
  <si>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</si>
  <si>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</si>
  <si>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</si>
  <si>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</si>
  <si>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</si>
  <si>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</si>
  <si>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</si>
  <si>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</si>
  <si>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</si>
  <si>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</si>
  <si>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</si>
  <si>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</si>
  <si>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</si>
  <si>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</si>
  <si>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</si>
  <si>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</si>
  <si>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</si>
  <si>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</si>
  <si>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</si>
  <si>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</si>
  <si>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</si>
  <si>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</si>
  <si>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</si>
  <si>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</si>
  <si>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</si>
  <si>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</si>
  <si>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</si>
  <si>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</si>
  <si>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</si>
  <si>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</si>
  <si>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</si>
  <si>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</si>
  <si>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</si>
  <si>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</si>
  <si>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</si>
  <si>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</si>
  <si>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</si>
  <si>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</si>
  <si>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</si>
  <si>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</si>
  <si>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</si>
  <si>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</si>
  <si>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</si>
  <si>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</si>
  <si>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</si>
  <si>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</si>
  <si>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</si>
  <si>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</si>
  <si>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</si>
  <si>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</si>
  <si>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</si>
  <si>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</si>
  <si>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</si>
  <si>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</si>
  <si>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</si>
  <si>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</si>
  <si>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</si>
  <si>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</si>
  <si>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</si>
  <si>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</si>
  <si>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</si>
  <si>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</si>
  <si>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</si>
  <si>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</si>
  <si>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</si>
  <si>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</si>
  <si>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</si>
  <si>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</si>
  <si>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</si>
  <si>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</si>
  <si>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</si>
  <si>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</si>
  <si>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</si>
  <si>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</si>
  <si>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</si>
  <si>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</si>
  <si>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</si>
  <si>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</si>
  <si>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</si>
  <si>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</si>
  <si>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</si>
  <si>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</si>
  <si>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</si>
  <si>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</si>
  <si>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</si>
  <si>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</si>
  <si>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</si>
  <si>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</si>
  <si>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</si>
  <si>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</si>
  <si>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</si>
  <si>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</si>
  <si>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</si>
  <si>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</si>
  <si>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</si>
  <si>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</si>
  <si>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</si>
  <si>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</si>
  <si>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</si>
  <si>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</si>
  <si>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</si>
  <si>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</si>
  <si>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</si>
  <si>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</si>
  <si>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</si>
  <si>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</si>
  <si>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</si>
  <si>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</si>
  <si>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</si>
  <si>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</si>
  <si>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</si>
  <si>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</si>
  <si>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</si>
  <si>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</si>
  <si>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</si>
  <si>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</si>
  <si>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</si>
  <si>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</si>
  <si>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</si>
  <si>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</si>
  <si>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</si>
  <si>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</si>
  <si>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</si>
  <si>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2.98</t>
  </si>
  <si>
    <t>▲ 1.26</t>
  </si>
  <si>
    <t>▲ 1.67</t>
  </si>
  <si>
    <t>▲ 2.73</t>
  </si>
  <si>
    <t>水道事業会計</t>
  </si>
  <si>
    <t>一般会計</t>
  </si>
  <si>
    <t>下水道事業会計</t>
  </si>
  <si>
    <t>国民健康保険特別会計</t>
  </si>
  <si>
    <t>介護保険特別会計</t>
  </si>
  <si>
    <t>後期高齢者医療特別会計</t>
  </si>
  <si>
    <t>羽島郡二町教育委員会特別会計</t>
  </si>
  <si>
    <t>その他会計（赤字）</t>
  </si>
  <si>
    <t>その他会計（黒字）</t>
  </si>
  <si>
    <t>R01</t>
    <phoneticPr fontId="5"/>
  </si>
  <si>
    <t>R02</t>
    <phoneticPr fontId="5"/>
  </si>
  <si>
    <t>R03</t>
    <phoneticPr fontId="5"/>
  </si>
  <si>
    <t>R04</t>
    <phoneticPr fontId="5"/>
  </si>
  <si>
    <t>R05</t>
    <phoneticPr fontId="5"/>
  </si>
  <si>
    <t>基金から385百万円繰入</t>
    <rPh sb="0" eb="2">
      <t>キキン</t>
    </rPh>
    <rPh sb="7" eb="10">
      <t>ヒャクマンエン</t>
    </rPh>
    <rPh sb="10" eb="12">
      <t>クリイレ</t>
    </rPh>
    <phoneticPr fontId="2"/>
  </si>
  <si>
    <t>基金から12百万円繰入</t>
    <rPh sb="0" eb="2">
      <t>キキン</t>
    </rPh>
    <rPh sb="6" eb="9">
      <t>ヒャクマンエン</t>
    </rPh>
    <rPh sb="9" eb="11">
      <t>クリイレ</t>
    </rPh>
    <phoneticPr fontId="2"/>
  </si>
  <si>
    <t>木曽川右岸地帯水防事務組合</t>
    <rPh sb="0" eb="5">
      <t>キソガワウガン</t>
    </rPh>
    <rPh sb="5" eb="7">
      <t>チタイ</t>
    </rPh>
    <rPh sb="7" eb="9">
      <t>スイボウ</t>
    </rPh>
    <rPh sb="9" eb="13">
      <t>ジムクミアイ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</si>
  <si>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</si>
  <si>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4">
      <t>テアテクミアイ</t>
    </rPh>
    <phoneticPr fontId="2"/>
  </si>
  <si>
    <t>岐阜地域児童発達支援センター組合</t>
    <rPh sb="0" eb="4">
      <t>ギフチイキ</t>
    </rPh>
    <rPh sb="4" eb="6">
      <t>ジドウ</t>
    </rPh>
    <rPh sb="6" eb="10">
      <t>ハッタツシエン</t>
    </rPh>
    <rPh sb="14" eb="16">
      <t>クミアイ</t>
    </rPh>
    <phoneticPr fontId="2"/>
  </si>
  <si>
    <t>羽島郡広域連合</t>
    <rPh sb="0" eb="3">
      <t>ハシマグン</t>
    </rPh>
    <rPh sb="3" eb="7">
      <t>コウイキレンゴウ</t>
    </rPh>
    <phoneticPr fontId="2"/>
  </si>
  <si>
    <t>岐阜県地方競馬組合</t>
    <rPh sb="0" eb="9">
      <t>ギフケンチホウケイバクミアイ</t>
    </rPh>
    <phoneticPr fontId="2"/>
  </si>
  <si>
    <t>後期高齢者医療連合（一般会計分）</t>
    <rPh sb="0" eb="7">
      <t>コウキコウレイシャイリョウ</t>
    </rPh>
    <rPh sb="7" eb="9">
      <t>レンゴウ</t>
    </rPh>
    <rPh sb="10" eb="15">
      <t>イッパンカイケイブン</t>
    </rPh>
    <phoneticPr fontId="2"/>
  </si>
  <si>
    <t>後期高齢者医療連合（特別会計分）</t>
    <rPh sb="0" eb="7">
      <t>コウキコウレイシャイリョウ</t>
    </rPh>
    <rPh sb="7" eb="9">
      <t>レンゴウ</t>
    </rPh>
    <rPh sb="10" eb="12">
      <t>トクベツ</t>
    </rPh>
    <rPh sb="12" eb="14">
      <t>カイケイ</t>
    </rPh>
    <rPh sb="14" eb="15">
      <t>ブン</t>
    </rPh>
    <phoneticPr fontId="2"/>
  </si>
  <si>
    <t>-</t>
    <phoneticPr fontId="2"/>
  </si>
  <si>
    <t>教育事業基金</t>
  </si>
  <si>
    <t>公共施設建設事業基金</t>
    <rPh sb="0" eb="2">
      <t>コウキョウ</t>
    </rPh>
    <rPh sb="2" eb="4">
      <t>シセツ</t>
    </rPh>
    <rPh sb="4" eb="6">
      <t>ケンセツ</t>
    </rPh>
    <rPh sb="6" eb="8">
      <t>ジギョウ</t>
    </rPh>
    <rPh sb="8" eb="10">
      <t>キキン</t>
    </rPh>
    <phoneticPr fontId="10"/>
  </si>
  <si>
    <t>地域創生福祉振興基金</t>
    <rPh sb="0" eb="2">
      <t>チイキ</t>
    </rPh>
    <rPh sb="2" eb="4">
      <t>ソウセイ</t>
    </rPh>
    <rPh sb="4" eb="6">
      <t>フクシ</t>
    </rPh>
    <rPh sb="6" eb="8">
      <t>シンコウ</t>
    </rPh>
    <rPh sb="8" eb="10">
      <t>キキン</t>
    </rPh>
    <phoneticPr fontId="10"/>
  </si>
  <si>
    <t>環境基金</t>
    <rPh sb="0" eb="2">
      <t>カンキョウ</t>
    </rPh>
    <rPh sb="2" eb="4">
      <t>キキン</t>
    </rPh>
    <phoneticPr fontId="10"/>
  </si>
  <si>
    <t>社会福祉基金</t>
    <rPh sb="0" eb="2">
      <t>シャカイ</t>
    </rPh>
    <rPh sb="2" eb="4">
      <t>フクシ</t>
    </rPh>
    <rPh sb="4" eb="6">
      <t>キキン</t>
    </rPh>
    <phoneticPr fontId="10"/>
  </si>
  <si>
    <t>-</t>
    <phoneticPr fontId="2"/>
  </si>
  <si>
    <t>岐阜羽島衛生施設組合（一般会計分）</t>
    <rPh sb="0" eb="6">
      <t>ギフハシマエイセイ</t>
    </rPh>
    <rPh sb="6" eb="10">
      <t>シセツクミアイ</t>
    </rPh>
    <rPh sb="11" eb="16">
      <t>イッパンカイケイブン</t>
    </rPh>
    <phoneticPr fontId="2"/>
  </si>
  <si>
    <t>岐阜羽島衛生施設組合（公共用地取得事業特別会計）</t>
    <rPh sb="11" eb="17">
      <t>コウキョウヨウチシュトク</t>
    </rPh>
    <rPh sb="17" eb="19">
      <t>ジギョウ</t>
    </rPh>
    <rPh sb="19" eb="23">
      <t>トクベツカイケイ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</si>
  <si>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</si>
  <si>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</si>
  <si>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</si>
  <si>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を抑制してきた結果、将来負担比率は発生していない。また、庁舎や保健センターの築年数が浅いことや、平成28年度に策定した公共施設等総合管理計画において、当該計画に基づいた施設の維持管理を適切に進めていることもあり、有形固定資産減価償却率は39.1%と類似団体より低くなっている。
　今後、公共施設の老朽化対策としては、令和2年度に策定した公共施設個別施設計画に基づき、適正に行っていく。また、基金積立額の増加や繰入額の抑制に努め、将来負担を見据えた適正な財政運営をしていく。</t>
    <rPh sb="149" eb="151">
      <t>コンゴ</t>
    </rPh>
    <rPh sb="152" eb="154">
      <t>コウキョウ</t>
    </rPh>
    <rPh sb="154" eb="156">
      <t>シセツ</t>
    </rPh>
    <rPh sb="157" eb="160">
      <t>ロウキュウカ</t>
    </rPh>
    <rPh sb="160" eb="162">
      <t>タイサク</t>
    </rPh>
    <rPh sb="192" eb="194">
      <t>テキセイ</t>
    </rPh>
    <rPh sb="195" eb="196">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</si>
  <si>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</si>
  <si>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</si>
  <si>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</si>
  <si>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</si>
  <si>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</si>
  <si>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</si>
  <si>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の新規発行を抑制してきた結果、将来負担比率は発生していない。しかし、実質公債費比率は7.7％と類似団体と比較して高い水準にある。3カ年平均で算出する実質公債費比率は、平成31年度に借り入れた臨財債の元金償還が令和5年度に開始し、令和5年度の元利償還金が令和2年度と比較し、約6千万円増加したこと等により、昨年度から0.8％上昇した。
　地方債の発行抑制や、基金積立額の増加や繰入額の抑制に努め、将来負担を見据えた適正な財政運営をしていく。</t>
    <rPh sb="87" eb="89">
      <t>ヘイセイ</t>
    </rPh>
    <rPh sb="91" eb="92">
      <t>トシ</t>
    </rPh>
    <rPh sb="92" eb="93">
      <t>ド</t>
    </rPh>
    <rPh sb="94" eb="95">
      <t>カ</t>
    </rPh>
    <rPh sb="96" eb="97">
      <t>イ</t>
    </rPh>
    <rPh sb="114" eb="116">
      <t>カイシ</t>
    </rPh>
    <rPh sb="118" eb="120">
      <t>レイワ</t>
    </rPh>
    <rPh sb="121" eb="123">
      <t>ネンド</t>
    </rPh>
    <rPh sb="151" eb="152">
      <t>ナド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</si>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</sst>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40"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2" applyFont="1">
      <alignment vertical="center"/>
    </xf>
  </cellXfs>
  <cellStyles count="23">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 7 2" xfId="2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F525-420D-93EA-541E31B7324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28028</c:v>
                </c:pt>
                <c:pt idx="1">
                  <c:v>40630</c:v>
                </c:pt>
                <c:pt idx="2">
                  <c:v>15577</c:v>
                </c:pt>
                <c:pt idx="3">
                  <c:v>35792</c:v>
                </c:pt>
                <c:pt idx="4">
                  <c:v>22362</c:v>
                </c:pt>
              </c:numCache>
            </c:numRef>
          </c:val>
          <c:smooth val="0"/>
          <c:extLst>
            <c:ext xmlns:c16="http://schemas.microsoft.com/office/drawing/2014/chart" uri="{C3380CC4-5D6E-409C-BE32-E72D297353CC}">
              <c16:uniqueId val="{00000001-F525-420D-93EA-541E31B7324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7.02</c:v>
                </c:pt>
                <c:pt idx="1">
                  <c:v>9.07</c:v>
                </c:pt>
                <c:pt idx="2">
                  <c:v>15.36</c:v>
                </c:pt>
                <c:pt idx="3">
                  <c:v>11.82</c:v>
                </c:pt>
                <c:pt idx="4">
                  <c:v>11</c:v>
                </c:pt>
              </c:numCache>
            </c:numRef>
          </c:val>
          <c:extLst>
            <c:ext xmlns:c16="http://schemas.microsoft.com/office/drawing/2014/chart" uri="{C3380CC4-5D6E-409C-BE32-E72D297353CC}">
              <c16:uniqueId val="{00000000-93D9-4D7B-BF3B-C6C97A3E79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17.63</c:v>
                </c:pt>
                <c:pt idx="1">
                  <c:v>13.49</c:v>
                </c:pt>
                <c:pt idx="2">
                  <c:v>17.489999999999998</c:v>
                </c:pt>
                <c:pt idx="3">
                  <c:v>20.079999999999998</c:v>
                </c:pt>
                <c:pt idx="4">
                  <c:v>17.5</c:v>
                </c:pt>
              </c:numCache>
            </c:numRef>
          </c:val>
          <c:extLst>
            <c:ext xmlns:c16="http://schemas.microsoft.com/office/drawing/2014/chart" uri="{C3380CC4-5D6E-409C-BE32-E72D297353CC}">
              <c16:uniqueId val="{00000001-93D9-4D7B-BF3B-C6C97A3E79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-2.98</c:v>
                </c:pt>
                <c:pt idx="1">
                  <c:v>-1.26</c:v>
                </c:pt>
                <c:pt idx="2">
                  <c:v>11.91</c:v>
                </c:pt>
                <c:pt idx="3">
                  <c:v>-1.67</c:v>
                </c:pt>
                <c:pt idx="4">
                  <c:v>-2.73</c:v>
                </c:pt>
              </c:numCache>
            </c:numRef>
          </c:val>
          <c:smooth val="0"/>
          <c:extLst>
            <c:ext xmlns:c16="http://schemas.microsoft.com/office/drawing/2014/chart" uri="{C3380CC4-5D6E-409C-BE32-E72D297353CC}">
              <c16:uniqueId val="{00000002-93D9-4D7B-BF3B-C6C97A3E79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71-472E-8674-8CBEB71EAC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71-472E-8674-8CBEB71EAC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A71-472E-8674-8CBEB71EACC9}"/>
            </c:ext>
          </c:extLst>
        </c:ser>
        <c:ser>
          <c:idx val="3"/>
          <c:order val="3"/>
          <c:tx>
            <c:strRef>
              <c:f>データシート!$A$30</c:f>
              <c:strCache>
                <c:ptCount val="1"/>
                <c:pt idx="0">
                  <c:v>羽島郡二町教育委員会特別会計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EA71-472E-8674-8CBEB71EACC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0.19</c:v>
                </c:pt>
                <c:pt idx="2">
                  <c:v>#N/A</c:v>
                </c:pt>
                <c:pt idx="3">
                  <c:v>0.23</c:v>
                </c:pt>
                <c:pt idx="4">
                  <c:v>#N/A</c:v>
                </c:pt>
                <c:pt idx="5">
                  <c:v>0.23</c:v>
                </c:pt>
                <c:pt idx="6">
                  <c:v>#N/A</c:v>
                </c:pt>
                <c:pt idx="7">
                  <c:v>0.3</c:v>
                </c:pt>
                <c:pt idx="8">
                  <c:v>#N/A</c:v>
                </c:pt>
                <c:pt idx="9">
                  <c:v>0.3</c:v>
                </c:pt>
              </c:numCache>
            </c:numRef>
          </c:val>
          <c:extLst>
            <c:ext xmlns:c16="http://schemas.microsoft.com/office/drawing/2014/chart" uri="{C3380CC4-5D6E-409C-BE32-E72D297353CC}">
              <c16:uniqueId val="{00000004-EA71-472E-8674-8CBEB71EACC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0.79</c:v>
                </c:pt>
                <c:pt idx="2">
                  <c:v>#N/A</c:v>
                </c:pt>
                <c:pt idx="3">
                  <c:v>1.51</c:v>
                </c:pt>
                <c:pt idx="4">
                  <c:v>#N/A</c:v>
                </c:pt>
                <c:pt idx="5">
                  <c:v>1.05</c:v>
                </c:pt>
                <c:pt idx="6">
                  <c:v>#N/A</c:v>
                </c:pt>
                <c:pt idx="7">
                  <c:v>1.69</c:v>
                </c:pt>
                <c:pt idx="8">
                  <c:v>#N/A</c:v>
                </c:pt>
                <c:pt idx="9">
                  <c:v>1.73</c:v>
                </c:pt>
              </c:numCache>
            </c:numRef>
          </c:val>
          <c:extLst>
            <c:ext xmlns:c16="http://schemas.microsoft.com/office/drawing/2014/chart" uri="{C3380CC4-5D6E-409C-BE32-E72D297353CC}">
              <c16:uniqueId val="{00000005-EA71-472E-8674-8CBEB71EACC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4.22</c:v>
                </c:pt>
                <c:pt idx="2">
                  <c:v>#N/A</c:v>
                </c:pt>
                <c:pt idx="3">
                  <c:v>3.94</c:v>
                </c:pt>
                <c:pt idx="4">
                  <c:v>#N/A</c:v>
                </c:pt>
                <c:pt idx="5">
                  <c:v>4.04</c:v>
                </c:pt>
                <c:pt idx="6">
                  <c:v>#N/A</c:v>
                </c:pt>
                <c:pt idx="7">
                  <c:v>3.1</c:v>
                </c:pt>
                <c:pt idx="8">
                  <c:v>#N/A</c:v>
                </c:pt>
                <c:pt idx="9">
                  <c:v>2.48</c:v>
                </c:pt>
              </c:numCache>
            </c:numRef>
          </c:val>
          <c:extLst>
            <c:ext xmlns:c16="http://schemas.microsoft.com/office/drawing/2014/chart" uri="{C3380CC4-5D6E-409C-BE32-E72D297353CC}">
              <c16:uniqueId val="{00000006-EA71-472E-8674-8CBEB71EACC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0.87</c:v>
                </c:pt>
                <c:pt idx="4">
                  <c:v>#N/A</c:v>
                </c:pt>
                <c:pt idx="5">
                  <c:v>1.89</c:v>
                </c:pt>
                <c:pt idx="6">
                  <c:v>#N/A</c:v>
                </c:pt>
                <c:pt idx="7">
                  <c:v>3.98</c:v>
                </c:pt>
                <c:pt idx="8">
                  <c:v>#N/A</c:v>
                </c:pt>
                <c:pt idx="9">
                  <c:v>5.21</c:v>
                </c:pt>
              </c:numCache>
            </c:numRef>
          </c:val>
          <c:extLst>
            <c:ext xmlns:c16="http://schemas.microsoft.com/office/drawing/2014/chart" uri="{C3380CC4-5D6E-409C-BE32-E72D297353CC}">
              <c16:uniqueId val="{00000007-EA71-472E-8674-8CBEB71EACC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c:v>
                </c:pt>
                <c:pt idx="2">
                  <c:v>#N/A</c:v>
                </c:pt>
                <c:pt idx="3">
                  <c:v>9.0399999999999991</c:v>
                </c:pt>
                <c:pt idx="4">
                  <c:v>#N/A</c:v>
                </c:pt>
                <c:pt idx="5">
                  <c:v>15.34</c:v>
                </c:pt>
                <c:pt idx="6">
                  <c:v>#N/A</c:v>
                </c:pt>
                <c:pt idx="7">
                  <c:v>11.8</c:v>
                </c:pt>
                <c:pt idx="8">
                  <c:v>#N/A</c:v>
                </c:pt>
                <c:pt idx="9">
                  <c:v>10.98</c:v>
                </c:pt>
              </c:numCache>
            </c:numRef>
          </c:val>
          <c:extLst>
            <c:ext xmlns:c16="http://schemas.microsoft.com/office/drawing/2014/chart" uri="{C3380CC4-5D6E-409C-BE32-E72D297353CC}">
              <c16:uniqueId val="{00000008-EA71-472E-8674-8CBEB71EACC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19.53</c:v>
                </c:pt>
                <c:pt idx="2">
                  <c:v>#N/A</c:v>
                </c:pt>
                <c:pt idx="3">
                  <c:v>18.66</c:v>
                </c:pt>
                <c:pt idx="4">
                  <c:v>#N/A</c:v>
                </c:pt>
                <c:pt idx="5">
                  <c:v>15.54</c:v>
                </c:pt>
                <c:pt idx="6">
                  <c:v>#N/A</c:v>
                </c:pt>
                <c:pt idx="7">
                  <c:v>15.79</c:v>
                </c:pt>
                <c:pt idx="8">
                  <c:v>#N/A</c:v>
                </c:pt>
                <c:pt idx="9">
                  <c:v>11.66</c:v>
                </c:pt>
              </c:numCache>
            </c:numRef>
          </c:val>
          <c:extLst>
            <c:ext xmlns:c16="http://schemas.microsoft.com/office/drawing/2014/chart" uri="{C3380CC4-5D6E-409C-BE32-E72D297353CC}">
              <c16:uniqueId val="{00000009-EA71-472E-8674-8CBEB71EAC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553</c:v>
                </c:pt>
                <c:pt idx="5">
                  <c:v>547</c:v>
                </c:pt>
                <c:pt idx="8">
                  <c:v>491</c:v>
                </c:pt>
                <c:pt idx="11">
                  <c:v>476</c:v>
                </c:pt>
                <c:pt idx="14">
                  <c:v>473</c:v>
                </c:pt>
              </c:numCache>
            </c:numRef>
          </c:val>
          <c:extLst>
            <c:ext xmlns:c16="http://schemas.microsoft.com/office/drawing/2014/chart" uri="{C3380CC4-5D6E-409C-BE32-E72D297353CC}">
              <c16:uniqueId val="{00000000-B6B7-4C46-A35F-F1FE58C26D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B7-4C46-A35F-F1FE58C26D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6B7-4C46-A35F-F1FE58C26D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27</c:v>
                </c:pt>
                <c:pt idx="3">
                  <c:v>33</c:v>
                </c:pt>
                <c:pt idx="6">
                  <c:v>39</c:v>
                </c:pt>
                <c:pt idx="9">
                  <c:v>48</c:v>
                </c:pt>
                <c:pt idx="12">
                  <c:v>37</c:v>
                </c:pt>
              </c:numCache>
            </c:numRef>
          </c:val>
          <c:extLst>
            <c:ext xmlns:c16="http://schemas.microsoft.com/office/drawing/2014/chart" uri="{C3380CC4-5D6E-409C-BE32-E72D297353CC}">
              <c16:uniqueId val="{00000003-B6B7-4C46-A35F-F1FE58C26D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283</c:v>
                </c:pt>
                <c:pt idx="3">
                  <c:v>284</c:v>
                </c:pt>
                <c:pt idx="6">
                  <c:v>311</c:v>
                </c:pt>
                <c:pt idx="9">
                  <c:v>302</c:v>
                </c:pt>
                <c:pt idx="12">
                  <c:v>296</c:v>
                </c:pt>
              </c:numCache>
            </c:numRef>
          </c:val>
          <c:extLst>
            <c:ext xmlns:c16="http://schemas.microsoft.com/office/drawing/2014/chart" uri="{C3380CC4-5D6E-409C-BE32-E72D297353CC}">
              <c16:uniqueId val="{00000004-B6B7-4C46-A35F-F1FE58C26D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B7-4C46-A35F-F1FE58C26D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B7-4C46-A35F-F1FE58C26D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437</c:v>
                </c:pt>
                <c:pt idx="3">
                  <c:v>482</c:v>
                </c:pt>
                <c:pt idx="6">
                  <c:v>528</c:v>
                </c:pt>
                <c:pt idx="9">
                  <c:v>538</c:v>
                </c:pt>
                <c:pt idx="12">
                  <c:v>544</c:v>
                </c:pt>
              </c:numCache>
            </c:numRef>
          </c:val>
          <c:extLst>
            <c:ext xmlns:c16="http://schemas.microsoft.com/office/drawing/2014/chart" uri="{C3380CC4-5D6E-409C-BE32-E72D297353CC}">
              <c16:uniqueId val="{00000007-B6B7-4C46-A35F-F1FE58C26D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194</c:v>
                </c:pt>
                <c:pt idx="2">
                  <c:v>#N/A</c:v>
                </c:pt>
                <c:pt idx="3">
                  <c:v>#N/A</c:v>
                </c:pt>
                <c:pt idx="4">
                  <c:v>252</c:v>
                </c:pt>
                <c:pt idx="5">
                  <c:v>#N/A</c:v>
                </c:pt>
                <c:pt idx="6">
                  <c:v>#N/A</c:v>
                </c:pt>
                <c:pt idx="7">
                  <c:v>387</c:v>
                </c:pt>
                <c:pt idx="8">
                  <c:v>#N/A</c:v>
                </c:pt>
                <c:pt idx="9">
                  <c:v>#N/A</c:v>
                </c:pt>
                <c:pt idx="10">
                  <c:v>412</c:v>
                </c:pt>
                <c:pt idx="11">
                  <c:v>#N/A</c:v>
                </c:pt>
                <c:pt idx="12">
                  <c:v>#N/A</c:v>
                </c:pt>
                <c:pt idx="13">
                  <c:v>404</c:v>
                </c:pt>
                <c:pt idx="14">
                  <c:v>#N/A</c:v>
                </c:pt>
              </c:numCache>
            </c:numRef>
          </c:val>
          <c:smooth val="0"/>
          <c:extLst>
            <c:ext xmlns:c16="http://schemas.microsoft.com/office/drawing/2014/chart" uri="{C3380CC4-5D6E-409C-BE32-E72D297353CC}">
              <c16:uniqueId val="{00000008-B6B7-4C46-A35F-F1FE58C26D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5383</c:v>
                </c:pt>
                <c:pt idx="5">
                  <c:v>5359</c:v>
                </c:pt>
                <c:pt idx="8">
                  <c:v>5341</c:v>
                </c:pt>
                <c:pt idx="11">
                  <c:v>5242</c:v>
                </c:pt>
                <c:pt idx="14">
                  <c:v>5993</c:v>
                </c:pt>
              </c:numCache>
            </c:numRef>
          </c:val>
          <c:extLst>
            <c:ext xmlns:c16="http://schemas.microsoft.com/office/drawing/2014/chart" uri="{C3380CC4-5D6E-409C-BE32-E72D297353CC}">
              <c16:uniqueId val="{00000000-147B-42E1-BC3D-EF4019FA4F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47B-42E1-BC3D-EF4019FA4F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2943</c:v>
                </c:pt>
                <c:pt idx="5">
                  <c:v>2466</c:v>
                </c:pt>
                <c:pt idx="8">
                  <c:v>2675</c:v>
                </c:pt>
                <c:pt idx="11">
                  <c:v>2649</c:v>
                </c:pt>
                <c:pt idx="14">
                  <c:v>2566</c:v>
                </c:pt>
              </c:numCache>
            </c:numRef>
          </c:val>
          <c:extLst>
            <c:ext xmlns:c16="http://schemas.microsoft.com/office/drawing/2014/chart" uri="{C3380CC4-5D6E-409C-BE32-E72D297353CC}">
              <c16:uniqueId val="{00000002-147B-42E1-BC3D-EF4019FA4F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7B-42E1-BC3D-EF4019FA4F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7B-42E1-BC3D-EF4019FA4F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7B-42E1-BC3D-EF4019FA4F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331</c:v>
                </c:pt>
                <c:pt idx="3">
                  <c:v>315</c:v>
                </c:pt>
                <c:pt idx="6">
                  <c:v>247</c:v>
                </c:pt>
                <c:pt idx="9">
                  <c:v>126</c:v>
                </c:pt>
                <c:pt idx="12">
                  <c:v>117</c:v>
                </c:pt>
              </c:numCache>
            </c:numRef>
          </c:val>
          <c:extLst>
            <c:ext xmlns:c16="http://schemas.microsoft.com/office/drawing/2014/chart" uri="{C3380CC4-5D6E-409C-BE32-E72D297353CC}">
              <c16:uniqueId val="{00000006-147B-42E1-BC3D-EF4019FA4F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203</c:v>
                </c:pt>
                <c:pt idx="3">
                  <c:v>486</c:v>
                </c:pt>
                <c:pt idx="6">
                  <c:v>486</c:v>
                </c:pt>
                <c:pt idx="9">
                  <c:v>417</c:v>
                </c:pt>
                <c:pt idx="12">
                  <c:v>364</c:v>
                </c:pt>
              </c:numCache>
            </c:numRef>
          </c:val>
          <c:extLst>
            <c:ext xmlns:c16="http://schemas.microsoft.com/office/drawing/2014/chart" uri="{C3380CC4-5D6E-409C-BE32-E72D297353CC}">
              <c16:uniqueId val="{00000007-147B-42E1-BC3D-EF4019FA4F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2314</c:v>
                </c:pt>
                <c:pt idx="3">
                  <c:v>2273</c:v>
                </c:pt>
                <c:pt idx="6">
                  <c:v>2328</c:v>
                </c:pt>
                <c:pt idx="9">
                  <c:v>2511</c:v>
                </c:pt>
                <c:pt idx="12">
                  <c:v>2710</c:v>
                </c:pt>
              </c:numCache>
            </c:numRef>
          </c:val>
          <c:extLst>
            <c:ext xmlns:c16="http://schemas.microsoft.com/office/drawing/2014/chart" uri="{C3380CC4-5D6E-409C-BE32-E72D297353CC}">
              <c16:uniqueId val="{00000008-147B-42E1-BC3D-EF4019FA4F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47B-42E1-BC3D-EF4019FA4F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5144</c:v>
                </c:pt>
                <c:pt idx="3">
                  <c:v>5138</c:v>
                </c:pt>
                <c:pt idx="6">
                  <c:v>5141</c:v>
                </c:pt>
                <c:pt idx="9">
                  <c:v>4834</c:v>
                </c:pt>
                <c:pt idx="12">
                  <c:v>4452</c:v>
                </c:pt>
              </c:numCache>
            </c:numRef>
          </c:val>
          <c:extLst>
            <c:ext xmlns:c16="http://schemas.microsoft.com/office/drawing/2014/chart" uri="{C3380CC4-5D6E-409C-BE32-E72D297353CC}">
              <c16:uniqueId val="{0000000A-147B-42E1-BC3D-EF4019FA4F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386</c:v>
                </c:pt>
                <c:pt idx="5">
                  <c:v>#N/A</c:v>
                </c:pt>
                <c:pt idx="6">
                  <c:v>#N/A</c:v>
                </c:pt>
                <c:pt idx="7">
                  <c:v>186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47B-42E1-BC3D-EF4019FA4F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1000</c:v>
                </c:pt>
                <c:pt idx="1">
                  <c:v>1124</c:v>
                </c:pt>
                <c:pt idx="2">
                  <c:v>1000</c:v>
                </c:pt>
              </c:numCache>
            </c:numRef>
          </c:val>
          <c:extLst>
            <c:ext xmlns:c16="http://schemas.microsoft.com/office/drawing/2014/chart" uri="{C3380CC4-5D6E-409C-BE32-E72D297353CC}">
              <c16:uniqueId val="{00000000-2374-430B-A6B6-C5C3C3F4E7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105</c:v>
                </c:pt>
                <c:pt idx="1">
                  <c:v>233</c:v>
                </c:pt>
                <c:pt idx="2">
                  <c:v>258</c:v>
                </c:pt>
              </c:numCache>
            </c:numRef>
          </c:val>
          <c:extLst>
            <c:ext xmlns:c16="http://schemas.microsoft.com/office/drawing/2014/chart" uri="{C3380CC4-5D6E-409C-BE32-E72D297353CC}">
              <c16:uniqueId val="{00000001-2374-430B-A6B6-C5C3C3F4E7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1445</c:v>
                </c:pt>
                <c:pt idx="1">
                  <c:v>1170</c:v>
                </c:pt>
                <c:pt idx="2">
                  <c:v>1148</c:v>
                </c:pt>
              </c:numCache>
            </c:numRef>
          </c:val>
          <c:extLst>
            <c:ext xmlns:c16="http://schemas.microsoft.com/office/drawing/2014/chart" uri="{C3380CC4-5D6E-409C-BE32-E72D297353CC}">
              <c16:uniqueId val="{00000002-2374-430B-A6B6-C5C3C3F4E7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{3074C696-2E5C-4988-A7D2-91973F7FFFB6}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1F6-4624-8D65-7102D167A10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{2D472875-905F-4214-8411-C1EBC2165647}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F6-4624-8D65-7102D167A10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{9137D01F-AC5A-4B1E-9F65-240A6CF87EC8}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F6-4624-8D65-7102D167A10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{3A4BA3E3-EF05-4B53-92E7-F01EF118F59F}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F6-4624-8D65-7102D167A10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{70AF870C-284C-46D3-8D2B-35024621E05B}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F6-4624-8D65-7102D167A109}"/>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{B16CF76A-8922-4E0B-BD40-95C1FFFD0E03}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1F6-4624-8D65-7102D167A109}"/>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{469E167B-3BA5-4CC6-8013-C03B2FF400BD}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1F6-4624-8D65-7102D167A10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{4E180B95-1425-4407-8F97-3DAAFBCA95BE}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1F6-4624-8D65-7102D167A10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{AF153A6B-B102-4D51-A383-7D11F2FA9488}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1F6-4624-8D65-7102D167A10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37.200000000000003</c:v>
                </c:pt>
                <c:pt idx="8">
                  <c:v>37.299999999999997</c:v>
                </c:pt>
                <c:pt idx="16">
                  <c:v>38</c:v>
                </c:pt>
                <c:pt idx="24">
                  <c:v>38.5</c:v>
                </c:pt>
                <c:pt idx="32">
                  <c:v>39.1</c:v>
                </c:pt>
              </c:numCache>
            </c:numRef>
          </c:xVal>
          <c:yVal>
            <c:numRef>
              <c:f>公会計指標分析・財政指標組合せ分析表!$BP$51:$DC$51</c:f>
              <c:numCache>
                <c:formatCode>#,##0.0;"▲ "#,##0.0</c:formatCode>
                <c:ptCount val="40"/>
                <c:pt idx="8">
                  <c:v>8.1</c:v>
                </c:pt>
                <c:pt idx="16">
                  <c:v>3.5</c:v>
                </c:pt>
              </c:numCache>
            </c:numRef>
          </c:yVal>
          <c:smooth val="0"/>
          <c:extLst>
            <c:ext xmlns:c16="http://schemas.microsoft.com/office/drawing/2014/chart" uri="{C3380CC4-5D6E-409C-BE32-E72D297353CC}">
              <c16:uniqueId val="{00000009-B1F6-4624-8D65-7102D167A1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{548C60E5-1125-45A5-8001-C3C423B16658}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1F6-4624-8D65-7102D167A10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{851A4A25-BD3C-4ECC-9744-60B06FF4322A}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F6-4624-8D65-7102D167A10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{DE421125-05FF-4261-9896-6D7368330022}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F6-4624-8D65-7102D167A10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{0CF93592-C34A-4A8C-B569-62969C04F5E2}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F6-4624-8D65-7102D167A10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{197DAFDF-83EE-488B-83F5-2B49E6FBD6D2}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F6-4624-8D65-7102D167A109}"/>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{B70C9B51-083C-45AE-B660-8ABC7641D316}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1F6-4624-8D65-7102D167A109}"/>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{75874065-4AD5-4CD7-9177-894093AF2332}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1F6-4624-8D65-7102D167A109}"/>
                </c:ext>
              </c:extLst>
            </c:dLbl>
            <c:dLbl>
              <c:idx val="24"/>
              <c:layout>
                <c:manualLayout>
                  <c:x val="0"/>
                  <c:y val="4.033290812203316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{EA14CEB4-352C-46CA-A9F7-FE334A926B4A}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1F6-4624-8D65-7102D167A109}"/>
                </c:ext>
              </c:extLst>
            </c:dLbl>
            <c:dLbl>
              <c:idx val="32"/>
              <c:layout>
                <c:manualLayout>
                  <c:x val="0"/>
                  <c:y val="-4.033290812203316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{0AC47380-8B76-40E2-BAE6-68CD02968EBA}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1F6-4624-8D65-7102D167A10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B1F6-4624-8D65-7102D167A109}"/>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{4479CE32-2A4E-4214-A3E4-BF9E9CB57EEC}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5CC-489E-B70D-74C6FE4856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{7B7F3CAA-1E73-4D1C-95D7-81D02E9C7A07}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CC-489E-B70D-74C6FE4856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{6CC3FFC2-FA98-41BF-BA8E-689D2CC360AB}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CC-489E-B70D-74C6FE4856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{B5BC06B8-4E1D-4FF5-B515-0FDBB5465DA2}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CC-489E-B70D-74C6FE4856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{00FE0FE4-7767-4761-866D-E26F19F2AC5A}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CC-489E-B70D-74C6FE4856D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{3658C297-F2B8-4437-B939-5FA32EEDEC30}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5CC-489E-B70D-74C6FE4856D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{B6C0F1A1-245A-4A60-9425-4D3099A08E18}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5CC-489E-B70D-74C6FE4856D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{73803421-A897-4FC8-97A1-96F851B87486}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5CC-489E-B70D-74C6FE4856D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{8041D944-43EC-4A9B-900E-8BB024B91F81}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5CC-489E-B70D-74C6FE4856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4.5</c:v>
                </c:pt>
                <c:pt idx="16">
                  <c:v>5.6</c:v>
                </c:pt>
                <c:pt idx="24">
                  <c:v>6.9</c:v>
                </c:pt>
                <c:pt idx="32">
                  <c:v>7.7</c:v>
                </c:pt>
              </c:numCache>
            </c:numRef>
          </c:xVal>
          <c:yVal>
            <c:numRef>
              <c:f>公会計指標分析・財政指標組合せ分析表!$BP$73:$DC$73</c:f>
              <c:numCache>
                <c:formatCode>#,##0.0;"▲ "#,##0.0</c:formatCode>
                <c:ptCount val="40"/>
                <c:pt idx="8">
                  <c:v>8.1</c:v>
                </c:pt>
                <c:pt idx="16">
                  <c:v>3.5</c:v>
                </c:pt>
              </c:numCache>
            </c:numRef>
          </c:yVal>
          <c:smooth val="0"/>
          <c:extLst>
            <c:ext xmlns:c16="http://schemas.microsoft.com/office/drawing/2014/chart" uri="{C3380CC4-5D6E-409C-BE32-E72D297353CC}">
              <c16:uniqueId val="{00000009-B5CC-489E-B70D-74C6FE4856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{EF313C74-D4CA-40C5-8571-8BBA52DCC081}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5CC-489E-B70D-74C6FE4856D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{D5844875-7E8F-4399-9A59-709F7EFDA3FE}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CC-489E-B70D-74C6FE4856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{7A2D0AC8-0318-4453-BC4A-BB05224AFBE5}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CC-489E-B70D-74C6FE4856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{B7D1625C-5098-4C9C-88CB-1A71507C4BD8}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CC-489E-B70D-74C6FE4856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{0873799D-F978-4427-9FB0-CEF911388F5A}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CC-489E-B70D-74C6FE4856D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{E1B97454-AF17-4049-A130-5E014372BF43}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5CC-489E-B70D-74C6FE4856D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{EEB3BF31-4950-4E4F-BF14-911BA022EF91}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5CC-489E-B70D-74C6FE4856D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{094C9ACE-43B3-4C11-877D-6990945EAC1A}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5CC-489E-B70D-74C6FE4856D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{74802E22-87B1-4EC5-A327-796FB06520B4}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5CC-489E-B70D-74C6FE4856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B5CC-489E-B70D-74C6FE4856D8}"/>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年度より新総合調理センター建設事業の償還が開始し実質公債費比率の分子が増加傾向となったが、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北小学校大規模改修事業、総合健康福祉センター改修事業等</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年度に小中学校体育館空調整備事業等の償還</a:t>
          </a:r>
          <a:r>
            <a:rPr kumimoji="1" lang="ja-JP" altLang="ja-JP" sz="1100">
              <a:solidFill>
                <a:schemeClr val="dk1"/>
              </a:solidFill>
              <a:effectLst/>
              <a:latin typeface="+mn-lt"/>
              <a:ea typeface="+mn-ea"/>
              <a:cs typeface="+mn-cs"/>
            </a:rPr>
            <a:t>が開始となりさらに増加となった。</a:t>
          </a:r>
          <a:endParaRPr lang="ja-JP" altLang="ja-JP" sz="1400">
            <a:effectLst/>
          </a:endParaRPr>
        </a:p>
        <a:p>
          <a:r>
            <a:rPr kumimoji="1" lang="ja-JP" altLang="ja-JP" sz="1100">
              <a:solidFill>
                <a:schemeClr val="dk1"/>
              </a:solidFill>
              <a:effectLst/>
              <a:latin typeface="+mn-lt"/>
              <a:ea typeface="+mn-ea"/>
              <a:cs typeface="+mn-cs"/>
            </a:rPr>
            <a:t>　今後について</a:t>
          </a:r>
          <a:r>
            <a:rPr kumimoji="1" lang="ja-JP" altLang="en-US" sz="1100">
              <a:solidFill>
                <a:schemeClr val="dk1"/>
              </a:solidFill>
              <a:effectLst/>
              <a:latin typeface="+mn-lt"/>
              <a:ea typeface="+mn-ea"/>
              <a:cs typeface="+mn-cs"/>
            </a:rPr>
            <a:t>は、令和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年度で一部の</a:t>
          </a:r>
          <a:r>
            <a:rPr kumimoji="1" lang="ja-JP" altLang="ja-JP" sz="1100">
              <a:solidFill>
                <a:schemeClr val="dk1"/>
              </a:solidFill>
              <a:effectLst/>
              <a:latin typeface="+mn-lt"/>
              <a:ea typeface="+mn-ea"/>
              <a:cs typeface="+mn-cs"/>
            </a:rPr>
            <a:t>大型普通建設事業</a:t>
          </a:r>
          <a:r>
            <a:rPr kumimoji="1" lang="ja-JP" altLang="en-US" sz="1100">
              <a:solidFill>
                <a:schemeClr val="dk1"/>
              </a:solidFill>
              <a:effectLst/>
              <a:latin typeface="+mn-lt"/>
              <a:ea typeface="+mn-ea"/>
              <a:cs typeface="+mn-cs"/>
            </a:rPr>
            <a:t>の償還が完了する予定である。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引き続き事業の精査により地方債の新規発行の抑制に努める。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地方債の現在高</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借入額が償還額を超えないように地方債を発行したため減少した。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充当可能基金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、公共施設建設事業基金等</a:t>
          </a:r>
          <a:r>
            <a:rPr kumimoji="1" lang="ja-JP" altLang="ja-JP" sz="1100">
              <a:solidFill>
                <a:schemeClr val="dk1"/>
              </a:solidFill>
              <a:effectLst/>
              <a:latin typeface="+mn-lt"/>
              <a:ea typeface="+mn-ea"/>
              <a:cs typeface="+mn-cs"/>
            </a:rPr>
            <a:t>の残高が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、減額になったが、基準財政需要額算入見込額は増加したため、</a:t>
          </a:r>
          <a:r>
            <a:rPr kumimoji="1" lang="ja-JP" altLang="ja-JP" sz="1100">
              <a:solidFill>
                <a:schemeClr val="dk1"/>
              </a:solidFill>
              <a:effectLst/>
              <a:latin typeface="+mn-lt"/>
              <a:ea typeface="+mn-ea"/>
              <a:cs typeface="+mn-cs"/>
            </a:rPr>
            <a:t>依然として充当可能財源等が将来負担額を上回</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、将来負担比率は発生していない。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地方債の発行を抑え、充当可能基金の取り崩しに依存しない健全財政運営に努める。</a:t>
          </a:r>
          <a:endParaRPr lang="ja-JP" altLang="ja-JP" sz="1400">
            <a:effectLst/>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岐阜県岐南町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a:t>
          </a:r>
          <a:r>
            <a:rPr kumimoji="1" lang="en-US" altLang="ja-JP" sz="1100">
              <a:solidFill>
                <a:schemeClr val="dk1"/>
              </a:solidFill>
              <a:effectLst/>
              <a:latin typeface="+mn-lt"/>
              <a:ea typeface="+mn-ea"/>
              <a:cs typeface="+mn-cs"/>
            </a:rPr>
            <a:t>177</a:t>
          </a:r>
          <a:r>
            <a:rPr kumimoji="1" lang="ja-JP" altLang="ja-JP" sz="1100">
              <a:solidFill>
                <a:schemeClr val="dk1"/>
              </a:solidFill>
              <a:effectLst/>
              <a:latin typeface="+mn-lt"/>
              <a:ea typeface="+mn-ea"/>
              <a:cs typeface="+mn-cs"/>
            </a:rPr>
            <a:t>百万円積み立てたが、物価高騰及び扶助費の増加等による財源確保のため</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百万円を取り崩した。さらに、公共施設建設事業基金</a:t>
          </a:r>
          <a:r>
            <a:rPr kumimoji="1" lang="ja-JP" altLang="en-US"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57</a:t>
          </a:r>
          <a:r>
            <a:rPr kumimoji="1" lang="ja-JP" altLang="en-US" sz="1100">
              <a:solidFill>
                <a:schemeClr val="dk1"/>
              </a:solidFill>
              <a:effectLst/>
              <a:latin typeface="+mn-lt"/>
              <a:ea typeface="+mn-ea"/>
              <a:cs typeface="+mn-cs"/>
            </a:rPr>
            <a:t>百万円積み立てたが、図書館空調整備等改修工事、道路維持補修工事、東小学校施設改修工事</a:t>
          </a:r>
          <a:r>
            <a:rPr kumimoji="1" lang="ja-JP" altLang="ja-JP" sz="1100">
              <a:solidFill>
                <a:schemeClr val="dk1"/>
              </a:solidFill>
              <a:effectLst/>
              <a:latin typeface="+mn-lt"/>
              <a:ea typeface="+mn-ea"/>
              <a:cs typeface="+mn-cs"/>
            </a:rPr>
            <a:t>に充当するために、</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百万円を取り崩した。このことにより、基金全体として</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中長期的には減少が見込まれることと、災害等の不測の事態への対応や公共施設の老朽化対策等に備え、決算余剰金を積極的に積み立てる。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公共施設建設事業基金　：　公共施設の建設及び整備事業の資金に充てる。</a:t>
          </a:r>
          <a:endParaRPr lang="ja-JP" altLang="ja-JP" sz="1400">
            <a:effectLst/>
          </a:endParaRPr>
        </a:p>
        <a:p>
          <a:r>
            <a:rPr kumimoji="1" lang="ja-JP" altLang="ja-JP" sz="1100">
              <a:solidFill>
                <a:schemeClr val="dk1"/>
              </a:solidFill>
              <a:effectLst/>
              <a:latin typeface="+mn-lt"/>
              <a:ea typeface="+mn-ea"/>
              <a:cs typeface="+mn-cs"/>
            </a:rPr>
            <a:t>　地域創生福祉振興基金　：　個性的で魅力あるふるさとづくり事業を推進し、町民の地域における福祉活動の促進、</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快適な生活環境の形成を図る。</a:t>
          </a:r>
          <a:endParaRPr lang="ja-JP" altLang="ja-JP" sz="1400">
            <a:effectLst/>
          </a:endParaRPr>
        </a:p>
        <a:p>
          <a:r>
            <a:rPr kumimoji="1" lang="ja-JP" altLang="ja-JP" sz="1100">
              <a:solidFill>
                <a:schemeClr val="dk1"/>
              </a:solidFill>
              <a:effectLst/>
              <a:latin typeface="+mn-lt"/>
              <a:ea typeface="+mn-ea"/>
              <a:cs typeface="+mn-cs"/>
            </a:rPr>
            <a:t>　環境基金：良好な環境の保全及び美化に関する施策を推進するため、町民等の参加と協働による地域環境の保全のための活動に要する費用に充てる。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公共施設建設事業基金：条例で定める義務的積立額の</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百万円に</a:t>
          </a:r>
          <a:r>
            <a:rPr kumimoji="1" lang="ja-JP" altLang="en-US" sz="1100">
              <a:solidFill>
                <a:schemeClr val="dk1"/>
              </a:solidFill>
              <a:effectLst/>
              <a:latin typeface="+mn-lt"/>
              <a:ea typeface="+mn-ea"/>
              <a:cs typeface="+mn-cs"/>
            </a:rPr>
            <a:t>利息等を</a:t>
          </a:r>
          <a:r>
            <a:rPr kumimoji="1" lang="ja-JP" altLang="ja-JP" sz="1100">
              <a:solidFill>
                <a:schemeClr val="dk1"/>
              </a:solidFill>
              <a:effectLst/>
              <a:latin typeface="+mn-lt"/>
              <a:ea typeface="+mn-ea"/>
              <a:cs typeface="+mn-cs"/>
            </a:rPr>
            <a:t>加え</a:t>
          </a:r>
          <a:r>
            <a:rPr kumimoji="1" lang="ja-JP" altLang="en-US" sz="1100">
              <a:solidFill>
                <a:schemeClr val="dk1"/>
              </a:solidFill>
              <a:effectLst/>
              <a:latin typeface="+mn-lt"/>
              <a:ea typeface="+mn-ea"/>
              <a:cs typeface="+mn-cs"/>
            </a:rPr>
            <a:t>た</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積立て</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図書館空調整備等改修工事、</a:t>
          </a:r>
          <a:r>
            <a:rPr kumimoji="1" lang="ja-JP" altLang="en-US" sz="1100">
              <a:solidFill>
                <a:schemeClr val="dk1"/>
              </a:solidFill>
              <a:effectLst/>
              <a:latin typeface="+mn-lt"/>
              <a:ea typeface="+mn-ea"/>
              <a:cs typeface="+mn-cs"/>
            </a:rPr>
            <a:t>道路維持補修工事、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東小学校施設改修工事に充当するため、</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百万円を取り崩したことによる</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公共施設建設事業基金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公共施設の老朽化対策経費に充てるため、条例で定めのある義務的積立額の</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百万円に加え、決算余剰金を可能な限り積み立てる。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基金利息等を</a:t>
          </a:r>
          <a:r>
            <a:rPr kumimoji="1" lang="en-US" altLang="ja-JP" sz="1100">
              <a:solidFill>
                <a:schemeClr val="dk1"/>
              </a:solidFill>
              <a:effectLst/>
              <a:latin typeface="+mn-lt"/>
              <a:ea typeface="+mn-ea"/>
              <a:cs typeface="+mn-cs"/>
            </a:rPr>
            <a:t>177</a:t>
          </a:r>
          <a:r>
            <a:rPr kumimoji="1" lang="ja-JP" altLang="ja-JP" sz="1100">
              <a:solidFill>
                <a:schemeClr val="dk1"/>
              </a:solidFill>
              <a:effectLst/>
              <a:latin typeface="+mn-lt"/>
              <a:ea typeface="+mn-ea"/>
              <a:cs typeface="+mn-cs"/>
            </a:rPr>
            <a:t>百万円積み立てた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物価高騰及び扶助費の増加等による財源確保のため</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百万円を取り崩したことによ</a:t>
          </a:r>
          <a:r>
            <a:rPr kumimoji="1" lang="ja-JP" altLang="en-US" sz="1100">
              <a:solidFill>
                <a:schemeClr val="dk1"/>
              </a:solidFill>
              <a:effectLst/>
              <a:latin typeface="+mn-lt"/>
              <a:ea typeface="+mn-ea"/>
              <a:cs typeface="+mn-cs"/>
            </a:rPr>
            <a:t>り減となった</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中長期的には減少が見込まれることと、災害等の不測の事態への対応に備え、決算余剰金を可能な限り積み立て、基金残高が標準財政規模の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を下回らないように確保していく。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臨時財政対策債償還基金費</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百万円を積み立てたことによる増。</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普通交付税の臨時財政対策債償還基金費分を当基金に積立てる計画があり、その後も決算余剰金を可能な限り積み立てていく。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26,227
25,517
7.91
10,066,655
9,380,671
628,530
5,713,787
4,451,908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0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庁舎や保健センター</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年に建て替えを行った新しい施設であること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年度に策定した公共施設等総合管理計画において、当該計画に基づいた施設の維持管理を適切に進めていることもあり、有形固定資産減価償却率は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と類似団体より低くなっている。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年度に策定された公共施設個別施設計画に基づき、施設配置の最適化等に取り組んでいく。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0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000-000048000000}"/>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000-00004A000000}"/>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000-00004C000000}"/>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423</xdr:rowOff>
    </xdr:from>
    <xdr:to>
      <xdr:col>23</xdr:col>
      <xdr:colOff>136525</xdr:colOff>
      <xdr:row>26</xdr:row>
      <xdr:rowOff>102023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711700" y="52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124900</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000-000058000000}"/>
            </a:ext>
          </a:extLst>
        </xdr:cNvPr>
        <xdr:cNvSpPr txBox="1"/>
      </xdr:nvSpPr>
      <xdr:spPr>
        <a:xfrm>
          <a:off x="4813300" y="518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25</xdr:row>
      <xdr:rowOff>150283</xdr:rowOff>
    </xdr:from>
    <xdr:to>
      <xdr:col>19</xdr:col>
      <xdr:colOff>187325</xdr:colOff>
      <xdr:row>26</xdr:row>
      <xdr:rowOff>80433</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000500" y="520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29633</xdr:rowOff>
    </xdr:from>
    <xdr:to>
      <xdr:col>23</xdr:col>
      <xdr:colOff>85725</xdr:colOff>
      <xdr:row>26</xdr:row>
      <xdr:rowOff>51223</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4051300" y="5258858"/>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25</xdr:row>
      <xdr:rowOff>132292</xdr:rowOff>
    </xdr:from>
    <xdr:to>
      <xdr:col>15</xdr:col>
      <xdr:colOff>187325</xdr:colOff>
      <xdr:row>26</xdr:row>
      <xdr:rowOff>62442</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3238500" y="519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11642</xdr:rowOff>
    </xdr:from>
    <xdr:to>
      <xdr:col>19</xdr:col>
      <xdr:colOff>136525</xdr:colOff>
      <xdr:row>26</xdr:row>
      <xdr:rowOff>29633</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3289300" y="524086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25</xdr:row>
      <xdr:rowOff>107103</xdr:rowOff>
    </xdr:from>
    <xdr:to>
      <xdr:col>11</xdr:col>
      <xdr:colOff>187325</xdr:colOff>
      <xdr:row>26</xdr:row>
      <xdr:rowOff>37253</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476500" y="516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25</xdr:row>
      <xdr:rowOff>157903</xdr:rowOff>
    </xdr:from>
    <xdr:to>
      <xdr:col>15</xdr:col>
      <xdr:colOff>136525</xdr:colOff>
      <xdr:row>26</xdr:row>
      <xdr:rowOff>11642</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2527300" y="5215678"/>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103505</xdr:rowOff>
    </xdr:from>
    <xdr:to>
      <xdr:col>7</xdr:col>
      <xdr:colOff>187325</xdr:colOff>
      <xdr:row>26</xdr:row>
      <xdr:rowOff>33655</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1714500" y="516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25</xdr:row>
      <xdr:rowOff>154305</xdr:rowOff>
    </xdr:from>
    <xdr:to>
      <xdr:col>11</xdr:col>
      <xdr:colOff>136525</xdr:colOff>
      <xdr:row>25</xdr:row>
      <xdr:rowOff>157903</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1765300" y="5212080"/>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7" name="n_1aveValue有形固定資産減価償却率">
          <a:extLst>
            <a:ext uri="{FF2B5EF4-FFF2-40B4-BE49-F238E27FC236}">
              <a16:creationId xmlns:a16="http://schemas.microsoft.com/office/drawing/2014/main" id="{00000000-0008-0000-0000-000061000000}"/>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8" name="n_2aveValue有形固定資産減価償却率">
          <a:extLst>
            <a:ext uri="{FF2B5EF4-FFF2-40B4-BE49-F238E27FC236}">
              <a16:creationId xmlns:a16="http://schemas.microsoft.com/office/drawing/2014/main" id="{00000000-0008-0000-0000-000062000000}"/>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9" name="n_3aveValue有形固定資産減価償却率">
          <a:extLst>
            <a:ext uri="{FF2B5EF4-FFF2-40B4-BE49-F238E27FC236}">
              <a16:creationId xmlns:a16="http://schemas.microsoft.com/office/drawing/2014/main" id="{00000000-0008-0000-0000-00006300000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0" name="n_4aveValue有形固定資産減価償却率">
          <a:extLst>
            <a:ext uri="{FF2B5EF4-FFF2-40B4-BE49-F238E27FC236}">
              <a16:creationId xmlns:a16="http://schemas.microsoft.com/office/drawing/2014/main" id="{00000000-0008-0000-0000-000064000000}"/>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96960</xdr:rowOff>
    </xdr:from>
    <xdr:ext cx="405111" cy="259045"/>
    <xdr:sp macro="" textlink="">
      <xdr:nvSpPr>
        <xdr:cNvPr id="101" name="n_1mainValue有形固定資産減価償却率">
          <a:extLst>
            <a:ext uri="{FF2B5EF4-FFF2-40B4-BE49-F238E27FC236}">
              <a16:creationId xmlns:a16="http://schemas.microsoft.com/office/drawing/2014/main" id="{00000000-0008-0000-0000-000065000000}"/>
            </a:ext>
          </a:extLst>
        </xdr:cNvPr>
        <xdr:cNvSpPr txBox="1"/>
      </xdr:nvSpPr>
      <xdr:spPr>
        <a:xfrm>
          <a:off x="3836044" y="498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78969</xdr:rowOff>
    </xdr:from>
    <xdr:ext cx="405111" cy="259045"/>
    <xdr:sp macro="" textlink="">
      <xdr:nvSpPr>
        <xdr:cNvPr id="102" name="n_2mainValue有形固定資産減価償却率">
          <a:extLst>
            <a:ext uri="{FF2B5EF4-FFF2-40B4-BE49-F238E27FC236}">
              <a16:creationId xmlns:a16="http://schemas.microsoft.com/office/drawing/2014/main" id="{00000000-0008-0000-0000-000066000000}"/>
            </a:ext>
          </a:extLst>
        </xdr:cNvPr>
        <xdr:cNvSpPr txBox="1"/>
      </xdr:nvSpPr>
      <xdr:spPr>
        <a:xfrm>
          <a:off x="3086744" y="4965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53780</xdr:rowOff>
    </xdr:from>
    <xdr:ext cx="405111" cy="259045"/>
    <xdr:sp macro="" textlink="">
      <xdr:nvSpPr>
        <xdr:cNvPr id="103" name="n_3mainValue有形固定資産減価償却率">
          <a:extLst>
            <a:ext uri="{FF2B5EF4-FFF2-40B4-BE49-F238E27FC236}">
              <a16:creationId xmlns:a16="http://schemas.microsoft.com/office/drawing/2014/main" id="{00000000-0008-0000-0000-000067000000}"/>
            </a:ext>
          </a:extLst>
        </xdr:cNvPr>
        <xdr:cNvSpPr txBox="1"/>
      </xdr:nvSpPr>
      <xdr:spPr>
        <a:xfrm>
          <a:off x="2324744" y="494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50182</xdr:rowOff>
    </xdr:from>
    <xdr:ext cx="405111" cy="259045"/>
    <xdr:sp macro="" textlink="">
      <xdr:nvSpPr>
        <xdr:cNvPr id="104" name="n_4mainValue有形固定資産減価償却率">
          <a:extLst>
            <a:ext uri="{FF2B5EF4-FFF2-40B4-BE49-F238E27FC236}">
              <a16:creationId xmlns:a16="http://schemas.microsoft.com/office/drawing/2014/main" id="{00000000-0008-0000-0000-000068000000}"/>
            </a:ext>
          </a:extLst>
        </xdr:cNvPr>
        <xdr:cNvSpPr txBox="1"/>
      </xdr:nvSpPr>
      <xdr:spPr>
        <a:xfrm>
          <a:off x="1562744" y="49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％と類似団体より低い水準にあるが、前年度より増加している。主な要因としては、臨時財政対策債発行可能額の減額や、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社会保障に係る扶助費の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人件費、補助費等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の増額が考えられる。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地方債の発行抑制及び適正な管理等に加え、基金積立額の増加や繰入額の抑制に努め、将来負担を見据えた適正な財政運営を行っていく。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145697</xdr:rowOff>
    </xdr:from>
    <xdr:to>
      <xdr:col>76</xdr:col>
      <xdr:colOff>73025</xdr:colOff>
      <xdr:row>29</xdr:row>
      <xdr:rowOff>75847</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744700" y="571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168574</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4846300" y="556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136582</xdr:rowOff>
    </xdr:from>
    <xdr:to>
      <xdr:col>72</xdr:col>
      <xdr:colOff>123825</xdr:colOff>
      <xdr:row>29</xdr:row>
      <xdr:rowOff>66732</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033500" y="570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15932</xdr:rowOff>
    </xdr:from>
    <xdr:to>
      <xdr:col>76</xdr:col>
      <xdr:colOff>22225</xdr:colOff>
      <xdr:row>29</xdr:row>
      <xdr:rowOff>25047</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4084300" y="5759507"/>
          <a:ext cx="711200" cy="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74930</xdr:rowOff>
    </xdr:from>
    <xdr:to>
      <xdr:col>68</xdr:col>
      <xdr:colOff>123825</xdr:colOff>
      <xdr:row>29</xdr:row>
      <xdr:rowOff>5080</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71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125730</xdr:rowOff>
    </xdr:from>
    <xdr:to>
      <xdr:col>72</xdr:col>
      <xdr:colOff>73025</xdr:colOff>
      <xdr:row>29</xdr:row>
      <xdr:rowOff>15932</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3322300" y="5697855"/>
          <a:ext cx="762000" cy="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49093</xdr:rowOff>
    </xdr:from>
    <xdr:to>
      <xdr:col>64</xdr:col>
      <xdr:colOff>123825</xdr:colOff>
      <xdr:row>29</xdr:row>
      <xdr:rowOff>150693</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509500" y="579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125730</xdr:rowOff>
    </xdr:from>
    <xdr:to>
      <xdr:col>68</xdr:col>
      <xdr:colOff>73025</xdr:colOff>
      <xdr:row>29</xdr:row>
      <xdr:rowOff>99893</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560300" y="5697855"/>
          <a:ext cx="762000" cy="14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159611</xdr:rowOff>
    </xdr:from>
    <xdr:to>
      <xdr:col>60</xdr:col>
      <xdr:colOff>123825</xdr:colOff>
      <xdr:row>29</xdr:row>
      <xdr:rowOff>89761</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747500" y="573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38961</xdr:rowOff>
    </xdr:from>
    <xdr:to>
      <xdr:col>64</xdr:col>
      <xdr:colOff>73025</xdr:colOff>
      <xdr:row>29</xdr:row>
      <xdr:rowOff>99893</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1798300" y="5782536"/>
          <a:ext cx="762000" cy="6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83259</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3836727" y="548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21607</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3087427" y="542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167220</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2325427" y="556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106288</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1563427" y="55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26,227
25,517
7.91
10,066,655
9,380,671
628,530
5,713,787
4,451,908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157988</xdr:rowOff>
    </xdr:from>
    <xdr:to>
      <xdr:col>24</xdr:col>
      <xdr:colOff>114300</xdr:colOff>
      <xdr:row>39</xdr:row>
      <xdr:rowOff>88138</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136415</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6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121412</xdr:rowOff>
    </xdr:from>
    <xdr:to>
      <xdr:col>20</xdr:col>
      <xdr:colOff>38100</xdr:colOff>
      <xdr:row>39</xdr:row>
      <xdr:rowOff>51562</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xdr:rowOff>
    </xdr:from>
    <xdr:to>
      <xdr:col>24</xdr:col>
      <xdr:colOff>63500</xdr:colOff>
      <xdr:row>39</xdr:row>
      <xdr:rowOff>37338</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6873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84836</xdr:rowOff>
    </xdr:from>
    <xdr:to>
      <xdr:col>15</xdr:col>
      <xdr:colOff>101600</xdr:colOff>
      <xdr:row>39</xdr:row>
      <xdr:rowOff>14986</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135636</xdr:rowOff>
    </xdr:from>
    <xdr:to>
      <xdr:col>19</xdr:col>
      <xdr:colOff>177800</xdr:colOff>
      <xdr:row>39</xdr:row>
      <xdr:rowOff>762</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6507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45974</xdr:rowOff>
    </xdr:from>
    <xdr:to>
      <xdr:col>10</xdr:col>
      <xdr:colOff>165100</xdr:colOff>
      <xdr:row>38</xdr:row>
      <xdr:rowOff>147574</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96774</xdr:rowOff>
    </xdr:from>
    <xdr:to>
      <xdr:col>15</xdr:col>
      <xdr:colOff>50800</xdr:colOff>
      <xdr:row>38</xdr:row>
      <xdr:rowOff>135636</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61187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9398</xdr:rowOff>
    </xdr:from>
    <xdr:to>
      <xdr:col>6</xdr:col>
      <xdr:colOff>38100</xdr:colOff>
      <xdr:row>38</xdr:row>
      <xdr:rowOff>110998</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60198</xdr:rowOff>
    </xdr:from>
    <xdr:to>
      <xdr:col>10</xdr:col>
      <xdr:colOff>114300</xdr:colOff>
      <xdr:row>38</xdr:row>
      <xdr:rowOff>96774</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57529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42689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72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6113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69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138701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102125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61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85865</xdr:rowOff>
    </xdr:from>
    <xdr:to>
      <xdr:col>55</xdr:col>
      <xdr:colOff>50800</xdr:colOff>
      <xdr:row>41</xdr:row>
      <xdr:rowOff>16015</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9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64292</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92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85979</xdr:rowOff>
    </xdr:from>
    <xdr:to>
      <xdr:col>50</xdr:col>
      <xdr:colOff>165100</xdr:colOff>
      <xdr:row>41</xdr:row>
      <xdr:rowOff>16129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9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136665</xdr:rowOff>
    </xdr:from>
    <xdr:to>
      <xdr:col>55</xdr:col>
      <xdr:colOff>0</xdr:colOff>
      <xdr:row>40</xdr:row>
      <xdr:rowOff>136779</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994665"/>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86284</xdr:rowOff>
    </xdr:from>
    <xdr:to>
      <xdr:col>46</xdr:col>
      <xdr:colOff>38100</xdr:colOff>
      <xdr:row>41</xdr:row>
      <xdr:rowOff>16434</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94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136779</xdr:rowOff>
    </xdr:from>
    <xdr:to>
      <xdr:col>50</xdr:col>
      <xdr:colOff>114300</xdr:colOff>
      <xdr:row>40</xdr:row>
      <xdr:rowOff>137084</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994779"/>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84874</xdr:rowOff>
    </xdr:from>
    <xdr:to>
      <xdr:col>41</xdr:col>
      <xdr:colOff>101600</xdr:colOff>
      <xdr:row>41</xdr:row>
      <xdr:rowOff>15024</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135674</xdr:rowOff>
    </xdr:from>
    <xdr:to>
      <xdr:col>45</xdr:col>
      <xdr:colOff>177800</xdr:colOff>
      <xdr:row>40</xdr:row>
      <xdr:rowOff>137084</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7861300" y="6993674"/>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84455</xdr:rowOff>
    </xdr:from>
    <xdr:to>
      <xdr:col>36</xdr:col>
      <xdr:colOff>165100</xdr:colOff>
      <xdr:row>41</xdr:row>
      <xdr:rowOff>14605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135255</xdr:rowOff>
    </xdr:from>
    <xdr:to>
      <xdr:col>41</xdr:col>
      <xdr:colOff>50800</xdr:colOff>
      <xdr:row>40</xdr:row>
      <xdr:rowOff>135674</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6972300" y="6993255"/>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7256</xdr:rowOff>
    </xdr:from>
    <xdr:ext cx="469744"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91727" y="703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7561</xdr:rowOff>
    </xdr:from>
    <xdr:ext cx="469744"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515427" y="703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6151</xdr:rowOff>
    </xdr:from>
    <xdr:ext cx="469744"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626427" y="703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5732</xdr:rowOff>
    </xdr:from>
    <xdr:ext cx="469744"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37427" y="703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70031</xdr:rowOff>
    </xdr:from>
    <xdr:to>
      <xdr:col>24</xdr:col>
      <xdr:colOff>114300</xdr:colOff>
      <xdr:row>63</xdr:row>
      <xdr:rowOff>181</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48458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45538</xdr:rowOff>
    </xdr:from>
    <xdr:to>
      <xdr:col>20</xdr:col>
      <xdr:colOff>38100</xdr:colOff>
      <xdr:row>62</xdr:row>
      <xdr:rowOff>147138</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96338</xdr:rowOff>
    </xdr:from>
    <xdr:to>
      <xdr:col>24</xdr:col>
      <xdr:colOff>63500</xdr:colOff>
      <xdr:row>62</xdr:row>
      <xdr:rowOff>120831</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72623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21046</xdr:rowOff>
    </xdr:from>
    <xdr:to>
      <xdr:col>15</xdr:col>
      <xdr:colOff>101600</xdr:colOff>
      <xdr:row>62</xdr:row>
      <xdr:rowOff>122646</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71846</xdr:rowOff>
    </xdr:from>
    <xdr:to>
      <xdr:col>19</xdr:col>
      <xdr:colOff>177800</xdr:colOff>
      <xdr:row>62</xdr:row>
      <xdr:rowOff>96338</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70174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169635</xdr:rowOff>
    </xdr:from>
    <xdr:to>
      <xdr:col>10</xdr:col>
      <xdr:colOff>165100</xdr:colOff>
      <xdr:row>62</xdr:row>
      <xdr:rowOff>99785</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48985</xdr:rowOff>
    </xdr:from>
    <xdr:to>
      <xdr:col>15</xdr:col>
      <xdr:colOff>50800</xdr:colOff>
      <xdr:row>62</xdr:row>
      <xdr:rowOff>71846</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67888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138612</xdr:rowOff>
    </xdr:from>
    <xdr:to>
      <xdr:col>6</xdr:col>
      <xdr:colOff>38100</xdr:colOff>
      <xdr:row>62</xdr:row>
      <xdr:rowOff>68762</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17962</xdr:rowOff>
    </xdr:from>
    <xdr:to>
      <xdr:col>10</xdr:col>
      <xdr:colOff>114300</xdr:colOff>
      <xdr:row>62</xdr:row>
      <xdr:rowOff>48985</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64786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138265</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76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113773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90912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59889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115931</xdr:rowOff>
    </xdr:from>
    <xdr:to>
      <xdr:col>55</xdr:col>
      <xdr:colOff>50800</xdr:colOff>
      <xdr:row>64</xdr:row>
      <xdr:rowOff>46081</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91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30858</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83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115981</xdr:rowOff>
    </xdr:from>
    <xdr:to>
      <xdr:col>50</xdr:col>
      <xdr:colOff>165100</xdr:colOff>
      <xdr:row>64</xdr:row>
      <xdr:rowOff>46131</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91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166731</xdr:rowOff>
    </xdr:from>
    <xdr:to>
      <xdr:col>55</xdr:col>
      <xdr:colOff>0</xdr:colOff>
      <xdr:row>63</xdr:row>
      <xdr:rowOff>166781</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968081"/>
          <a:ext cx="8382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116069</xdr:rowOff>
    </xdr:from>
    <xdr:to>
      <xdr:col>46</xdr:col>
      <xdr:colOff>38100</xdr:colOff>
      <xdr:row>64</xdr:row>
      <xdr:rowOff>46219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91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166781</xdr:rowOff>
    </xdr:from>
    <xdr:to>
      <xdr:col>50</xdr:col>
      <xdr:colOff>114300</xdr:colOff>
      <xdr:row>63</xdr:row>
      <xdr:rowOff>166869</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968131"/>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115608</xdr:rowOff>
    </xdr:from>
    <xdr:to>
      <xdr:col>41</xdr:col>
      <xdr:colOff>101600</xdr:colOff>
      <xdr:row>64</xdr:row>
      <xdr:rowOff>45758</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91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166408</xdr:rowOff>
    </xdr:from>
    <xdr:to>
      <xdr:col>45</xdr:col>
      <xdr:colOff>177800</xdr:colOff>
      <xdr:row>63</xdr:row>
      <xdr:rowOff>166869</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7861300" y="10967758"/>
          <a:ext cx="88900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114982</xdr:rowOff>
    </xdr:from>
    <xdr:to>
      <xdr:col>36</xdr:col>
      <xdr:colOff>165100</xdr:colOff>
      <xdr:row>64</xdr:row>
      <xdr:rowOff>45132</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91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165782</xdr:rowOff>
    </xdr:from>
    <xdr:to>
      <xdr:col>41</xdr:col>
      <xdr:colOff>50800</xdr:colOff>
      <xdr:row>63</xdr:row>
      <xdr:rowOff>166408</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6972300" y="10967132"/>
          <a:ext cx="8890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37258</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59411" y="1101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37346</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83111" y="1101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36885</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94111" y="1100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36259</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705111" y="1100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00000000-0008-0000-0100-00003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00000000-0008-0000-0100-000040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00000000-0008-0000-0100-00004201000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00000000-0008-0000-0100-000044010000}"/>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84183</xdr:rowOff>
    </xdr:from>
    <xdr:to>
      <xdr:col>67</xdr:col>
      <xdr:colOff>101600</xdr:colOff>
      <xdr:row>40</xdr:row>
      <xdr:rowOff>14333</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12763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141894</xdr:rowOff>
    </xdr:from>
    <xdr:ext cx="405111" cy="259045"/>
    <xdr:sp macro="" textlink="">
      <xdr:nvSpPr>
        <xdr:cNvPr id="336" name="n_1aveValue【認定こども園・幼稚園・保育所】&#10;有形固定資産減価償却率">
          <a:extLst>
            <a:ext uri="{FF2B5EF4-FFF2-40B4-BE49-F238E27FC236}">
              <a16:creationId xmlns:a16="http://schemas.microsoft.com/office/drawing/2014/main" id="{00000000-0008-0000-0100-00005001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37" name="n_2aveValue【認定こども園・幼稚園・保育所】&#10;有形固定資産減価償却率">
          <a:extLst>
            <a:ext uri="{FF2B5EF4-FFF2-40B4-BE49-F238E27FC236}">
              <a16:creationId xmlns:a16="http://schemas.microsoft.com/office/drawing/2014/main" id="{00000000-0008-0000-0100-000051010000}"/>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38" name="n_3aveValue【認定こども園・幼稚園・保育所】&#10;有形固定資産減価償却率">
          <a:extLst>
            <a:ext uri="{FF2B5EF4-FFF2-40B4-BE49-F238E27FC236}">
              <a16:creationId xmlns:a16="http://schemas.microsoft.com/office/drawing/2014/main" id="{00000000-0008-0000-0100-000052010000}"/>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39" name="n_4aveValue【認定こども園・幼稚園・保育所】&#10;有形固定資産減価償却率">
          <a:extLst>
            <a:ext uri="{FF2B5EF4-FFF2-40B4-BE49-F238E27FC236}">
              <a16:creationId xmlns:a16="http://schemas.microsoft.com/office/drawing/2014/main" id="{00000000-0008-0000-0100-000053010000}"/>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5460</xdr:rowOff>
    </xdr:from>
    <xdr:ext cx="405111" cy="259045"/>
    <xdr:sp macro="" textlink="">
      <xdr:nvSpPr>
        <xdr:cNvPr id="340" name="n_4mainValue【認定こども園・幼稚園・保育所】&#10;有形固定資産減価償却率">
          <a:extLst>
            <a:ext uri="{FF2B5EF4-FFF2-40B4-BE49-F238E27FC236}">
              <a16:creationId xmlns:a16="http://schemas.microsoft.com/office/drawing/2014/main" id="{00000000-0008-0000-0100-000054010000}"/>
            </a:ext>
          </a:extLst>
        </xdr:cNvPr>
        <xdr:cNvSpPr txBox="1"/>
      </xdr:nvSpPr>
      <xdr:spPr>
        <a:xfrm>
          <a:off x="126117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認定こども園・幼稚園・保育所】&#10;一人当たり面積グラフ枠">
          <a:extLst>
            <a:ext uri="{FF2B5EF4-FFF2-40B4-BE49-F238E27FC236}">
              <a16:creationId xmlns:a16="http://schemas.microsoft.com/office/drawing/2014/main" id="{00000000-0008-0000-0100-000069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63" name="【認定こども園・幼稚園・保育所】&#10;一人当たり面積最小値テキスト">
          <a:extLst>
            <a:ext uri="{FF2B5EF4-FFF2-40B4-BE49-F238E27FC236}">
              <a16:creationId xmlns:a16="http://schemas.microsoft.com/office/drawing/2014/main" id="{00000000-0008-0000-0100-00006B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65" name="【認定こども園・幼稚園・保育所】&#10;一人当たり面積最大値テキスト">
          <a:extLst>
            <a:ext uri="{FF2B5EF4-FFF2-40B4-BE49-F238E27FC236}">
              <a16:creationId xmlns:a16="http://schemas.microsoft.com/office/drawing/2014/main" id="{00000000-0008-0000-0100-00006D010000}"/>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367" name="【認定こども園・幼稚園・保育所】&#10;一人当たり面積平均値テキスト">
          <a:extLst>
            <a:ext uri="{FF2B5EF4-FFF2-40B4-BE49-F238E27FC236}">
              <a16:creationId xmlns:a16="http://schemas.microsoft.com/office/drawing/2014/main" id="{00000000-0008-0000-0100-00006F010000}"/>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68" name="フローチャート: 判断 367">
          <a:extLst>
            <a:ext uri="{FF2B5EF4-FFF2-40B4-BE49-F238E27FC236}">
              <a16:creationId xmlns:a16="http://schemas.microsoft.com/office/drawing/2014/main" id="{00000000-0008-0000-0100-00007001000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69" name="フローチャート: 判断 368">
          <a:extLst>
            <a:ext uri="{FF2B5EF4-FFF2-40B4-BE49-F238E27FC236}">
              <a16:creationId xmlns:a16="http://schemas.microsoft.com/office/drawing/2014/main" id="{00000000-0008-0000-0100-000071010000}"/>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70" name="フローチャート: 判断 369">
          <a:extLst>
            <a:ext uri="{FF2B5EF4-FFF2-40B4-BE49-F238E27FC236}">
              <a16:creationId xmlns:a16="http://schemas.microsoft.com/office/drawing/2014/main" id="{00000000-0008-0000-0100-000072010000}"/>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71" name="フローチャート: 判断 370">
          <a:extLst>
            <a:ext uri="{FF2B5EF4-FFF2-40B4-BE49-F238E27FC236}">
              <a16:creationId xmlns:a16="http://schemas.microsoft.com/office/drawing/2014/main" id="{00000000-0008-0000-0100-000073010000}"/>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72" name="フローチャート: 判断 371">
          <a:extLst>
            <a:ext uri="{FF2B5EF4-FFF2-40B4-BE49-F238E27FC236}">
              <a16:creationId xmlns:a16="http://schemas.microsoft.com/office/drawing/2014/main" id="{00000000-0008-0000-0100-000074010000}"/>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167132</xdr:rowOff>
    </xdr:from>
    <xdr:to>
      <xdr:col>98</xdr:col>
      <xdr:colOff>38100</xdr:colOff>
      <xdr:row>39</xdr:row>
      <xdr:rowOff>97282</xdr:rowOff>
    </xdr:to>
    <xdr:sp macro="" textlink="">
      <xdr:nvSpPr>
        <xdr:cNvPr id="378" name="楕円 377">
          <a:extLst>
            <a:ext uri="{FF2B5EF4-FFF2-40B4-BE49-F238E27FC236}">
              <a16:creationId xmlns:a16="http://schemas.microsoft.com/office/drawing/2014/main" id="{00000000-0008-0000-0100-00007A010000}"/>
            </a:ext>
          </a:extLst>
        </xdr:cNvPr>
        <xdr:cNvSpPr/>
      </xdr:nvSpPr>
      <xdr:spPr>
        <a:xfrm>
          <a:off x="18605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95521</xdr:rowOff>
    </xdr:from>
    <xdr:ext cx="469744" cy="259045"/>
    <xdr:sp macro="" textlink="">
      <xdr:nvSpPr>
        <xdr:cNvPr id="379" name="n_1aveValue【認定こども園・幼稚園・保育所】&#10;一人当たり面積">
          <a:extLst>
            <a:ext uri="{FF2B5EF4-FFF2-40B4-BE49-F238E27FC236}">
              <a16:creationId xmlns:a16="http://schemas.microsoft.com/office/drawing/2014/main" id="{00000000-0008-0000-0100-00007B010000}"/>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380" name="n_2aveValue【認定こども園・幼稚園・保育所】&#10;一人当たり面積">
          <a:extLst>
            <a:ext uri="{FF2B5EF4-FFF2-40B4-BE49-F238E27FC236}">
              <a16:creationId xmlns:a16="http://schemas.microsoft.com/office/drawing/2014/main" id="{00000000-0008-0000-0100-00007C010000}"/>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381" name="n_3aveValue【認定こども園・幼稚園・保育所】&#10;一人当たり面積">
          <a:extLst>
            <a:ext uri="{FF2B5EF4-FFF2-40B4-BE49-F238E27FC236}">
              <a16:creationId xmlns:a16="http://schemas.microsoft.com/office/drawing/2014/main" id="{00000000-0008-0000-0100-00007D010000}"/>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382" name="n_4aveValue【認定こども園・幼稚園・保育所】&#10;一人当たり面積">
          <a:extLst>
            <a:ext uri="{FF2B5EF4-FFF2-40B4-BE49-F238E27FC236}">
              <a16:creationId xmlns:a16="http://schemas.microsoft.com/office/drawing/2014/main" id="{00000000-0008-0000-0100-00007E010000}"/>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113809</xdr:rowOff>
    </xdr:from>
    <xdr:ext cx="469744" cy="259045"/>
    <xdr:sp macro="" textlink="">
      <xdr:nvSpPr>
        <xdr:cNvPr id="383" name="n_4mainValue【認定こども園・幼稚園・保育所】&#10;一人当たり面積">
          <a:extLst>
            <a:ext uri="{FF2B5EF4-FFF2-40B4-BE49-F238E27FC236}">
              <a16:creationId xmlns:a16="http://schemas.microsoft.com/office/drawing/2014/main" id="{00000000-0008-0000-0100-00007F010000}"/>
            </a:ext>
          </a:extLst>
        </xdr:cNvPr>
        <xdr:cNvSpPr txBox="1"/>
      </xdr:nvSpPr>
      <xdr:spPr>
        <a:xfrm>
          <a:off x="18421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学校施設】&#10;有形固定資産減価償却率グラフ枠">
          <a:extLst>
            <a:ext uri="{FF2B5EF4-FFF2-40B4-BE49-F238E27FC236}">
              <a16:creationId xmlns:a16="http://schemas.microsoft.com/office/drawing/2014/main" id="{00000000-0008-0000-0100-00009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07" name="【学校施設】&#10;有形固定資産減価償却率最小値テキスト">
          <a:extLst>
            <a:ext uri="{FF2B5EF4-FFF2-40B4-BE49-F238E27FC236}">
              <a16:creationId xmlns:a16="http://schemas.microsoft.com/office/drawing/2014/main" id="{00000000-0008-0000-0100-000097010000}"/>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09" name="【学校施設】&#10;有形固定資産減価償却率最大値テキスト">
          <a:extLst>
            <a:ext uri="{FF2B5EF4-FFF2-40B4-BE49-F238E27FC236}">
              <a16:creationId xmlns:a16="http://schemas.microsoft.com/office/drawing/2014/main" id="{00000000-0008-0000-0100-000099010000}"/>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11" name="【学校施設】&#10;有形固定資産減価償却率平均値テキスト">
          <a:extLst>
            <a:ext uri="{FF2B5EF4-FFF2-40B4-BE49-F238E27FC236}">
              <a16:creationId xmlns:a16="http://schemas.microsoft.com/office/drawing/2014/main" id="{00000000-0008-0000-0100-00009B010000}"/>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79502</xdr:rowOff>
    </xdr:from>
    <xdr:to>
      <xdr:col>85</xdr:col>
      <xdr:colOff>177800</xdr:colOff>
      <xdr:row>61</xdr:row>
      <xdr:rowOff>9652</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16268700" y="103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57929</xdr:rowOff>
    </xdr:from>
    <xdr:ext cx="405111" cy="259045"/>
    <xdr:sp macro="" textlink="">
      <xdr:nvSpPr>
        <xdr:cNvPr id="423" name="【学校施設】&#10;有形固定資産減価償却率該当値テキスト">
          <a:extLst>
            <a:ext uri="{FF2B5EF4-FFF2-40B4-BE49-F238E27FC236}">
              <a16:creationId xmlns:a16="http://schemas.microsoft.com/office/drawing/2014/main" id="{00000000-0008-0000-0100-0000A7010000}"/>
            </a:ext>
          </a:extLst>
        </xdr:cNvPr>
        <xdr:cNvSpPr txBox="1"/>
      </xdr:nvSpPr>
      <xdr:spPr>
        <a:xfrm>
          <a:off x="16357600" y="103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31496</xdr:rowOff>
    </xdr:from>
    <xdr:to>
      <xdr:col>81</xdr:col>
      <xdr:colOff>101600</xdr:colOff>
      <xdr:row>60</xdr:row>
      <xdr:rowOff>133096</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15430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82296</xdr:rowOff>
    </xdr:from>
    <xdr:to>
      <xdr:col>85</xdr:col>
      <xdr:colOff>127000</xdr:colOff>
      <xdr:row>60</xdr:row>
      <xdr:rowOff>130302</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5481300" y="1036929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145796</xdr:rowOff>
    </xdr:from>
    <xdr:to>
      <xdr:col>76</xdr:col>
      <xdr:colOff>165100</xdr:colOff>
      <xdr:row>60</xdr:row>
      <xdr:rowOff>75946</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4541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25146</xdr:rowOff>
    </xdr:from>
    <xdr:to>
      <xdr:col>81</xdr:col>
      <xdr:colOff>50800</xdr:colOff>
      <xdr:row>60</xdr:row>
      <xdr:rowOff>82296</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4592300" y="1031214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60</xdr:row>
      <xdr:rowOff>25146</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3703300" y="1025271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137160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2814300" y="101955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32" name="n_1aveValue【学校施設】&#10;有形固定資産減価償却率">
          <a:extLst>
            <a:ext uri="{FF2B5EF4-FFF2-40B4-BE49-F238E27FC236}">
              <a16:creationId xmlns:a16="http://schemas.microsoft.com/office/drawing/2014/main" id="{00000000-0008-0000-0100-0000B0010000}"/>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33" name="n_2aveValue【学校施設】&#10;有形固定資産減価償却率">
          <a:extLst>
            <a:ext uri="{FF2B5EF4-FFF2-40B4-BE49-F238E27FC236}">
              <a16:creationId xmlns:a16="http://schemas.microsoft.com/office/drawing/2014/main" id="{00000000-0008-0000-0100-0000B1010000}"/>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34" name="n_3aveValue【学校施設】&#10;有形固定資産減価償却率">
          <a:extLst>
            <a:ext uri="{FF2B5EF4-FFF2-40B4-BE49-F238E27FC236}">
              <a16:creationId xmlns:a16="http://schemas.microsoft.com/office/drawing/2014/main" id="{00000000-0008-0000-0100-0000B2010000}"/>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35" name="n_4aveValue【学校施設】&#10;有形固定資産減価償却率">
          <a:extLst>
            <a:ext uri="{FF2B5EF4-FFF2-40B4-BE49-F238E27FC236}">
              <a16:creationId xmlns:a16="http://schemas.microsoft.com/office/drawing/2014/main" id="{00000000-0008-0000-0100-0000B301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124223</xdr:rowOff>
    </xdr:from>
    <xdr:ext cx="405111" cy="259045"/>
    <xdr:sp macro="" textlink="">
      <xdr:nvSpPr>
        <xdr:cNvPr id="436" name="n_1mainValue【学校施設】&#10;有形固定資産減価償却率">
          <a:extLst>
            <a:ext uri="{FF2B5EF4-FFF2-40B4-BE49-F238E27FC236}">
              <a16:creationId xmlns:a16="http://schemas.microsoft.com/office/drawing/2014/main" id="{00000000-0008-0000-0100-0000B4010000}"/>
            </a:ext>
          </a:extLst>
        </xdr:cNvPr>
        <xdr:cNvSpPr txBox="1"/>
      </xdr:nvSpPr>
      <xdr:spPr>
        <a:xfrm>
          <a:off x="152660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67073</xdr:rowOff>
    </xdr:from>
    <xdr:ext cx="405111" cy="259045"/>
    <xdr:sp macro="" textlink="">
      <xdr:nvSpPr>
        <xdr:cNvPr id="437" name="n_2mainValue【学校施設】&#10;有形固定資産減価償却率">
          <a:extLst>
            <a:ext uri="{FF2B5EF4-FFF2-40B4-BE49-F238E27FC236}">
              <a16:creationId xmlns:a16="http://schemas.microsoft.com/office/drawing/2014/main" id="{00000000-0008-0000-0100-0000B5010000}"/>
            </a:ext>
          </a:extLst>
        </xdr:cNvPr>
        <xdr:cNvSpPr txBox="1"/>
      </xdr:nvSpPr>
      <xdr:spPr>
        <a:xfrm>
          <a:off x="143897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438" name="n_3mainValue【学校施設】&#10;有形固定資産減価償却率">
          <a:extLst>
            <a:ext uri="{FF2B5EF4-FFF2-40B4-BE49-F238E27FC236}">
              <a16:creationId xmlns:a16="http://schemas.microsoft.com/office/drawing/2014/main" id="{00000000-0008-0000-0100-0000B6010000}"/>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439" name="n_4mainValue【学校施設】&#10;有形固定資産減価償却率">
          <a:extLst>
            <a:ext uri="{FF2B5EF4-FFF2-40B4-BE49-F238E27FC236}">
              <a16:creationId xmlns:a16="http://schemas.microsoft.com/office/drawing/2014/main" id="{00000000-0008-0000-0100-0000B7010000}"/>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0" name="【学校施設】&#10;一人当たり面積グラフ枠">
          <a:extLst>
            <a:ext uri="{FF2B5EF4-FFF2-40B4-BE49-F238E27FC236}">
              <a16:creationId xmlns:a16="http://schemas.microsoft.com/office/drawing/2014/main" id="{00000000-0008-0000-0100-0000CC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62" name="【学校施設】&#10;一人当たり面積最小値テキスト">
          <a:extLst>
            <a:ext uri="{FF2B5EF4-FFF2-40B4-BE49-F238E27FC236}">
              <a16:creationId xmlns:a16="http://schemas.microsoft.com/office/drawing/2014/main" id="{00000000-0008-0000-0100-0000CE010000}"/>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64" name="【学校施設】&#10;一人当たり面積最大値テキスト">
          <a:extLst>
            <a:ext uri="{FF2B5EF4-FFF2-40B4-BE49-F238E27FC236}">
              <a16:creationId xmlns:a16="http://schemas.microsoft.com/office/drawing/2014/main" id="{00000000-0008-0000-0100-0000D0010000}"/>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66" name="【学校施設】&#10;一人当たり面積平均値テキスト">
          <a:extLst>
            <a:ext uri="{FF2B5EF4-FFF2-40B4-BE49-F238E27FC236}">
              <a16:creationId xmlns:a16="http://schemas.microsoft.com/office/drawing/2014/main" id="{00000000-0008-0000-0100-0000D2010000}"/>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77674</xdr:rowOff>
    </xdr:from>
    <xdr:to>
      <xdr:col>116</xdr:col>
      <xdr:colOff>114300</xdr:colOff>
      <xdr:row>61</xdr:row>
      <xdr:rowOff>7824</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22110700" y="103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56101</xdr:rowOff>
    </xdr:from>
    <xdr:ext cx="469744" cy="259045"/>
    <xdr:sp macro="" textlink="">
      <xdr:nvSpPr>
        <xdr:cNvPr id="478" name="【学校施設】&#10;一人当たり面積該当値テキスト">
          <a:extLst>
            <a:ext uri="{FF2B5EF4-FFF2-40B4-BE49-F238E27FC236}">
              <a16:creationId xmlns:a16="http://schemas.microsoft.com/office/drawing/2014/main" id="{00000000-0008-0000-0100-0000DE010000}"/>
            </a:ext>
          </a:extLst>
        </xdr:cNvPr>
        <xdr:cNvSpPr txBox="1"/>
      </xdr:nvSpPr>
      <xdr:spPr>
        <a:xfrm>
          <a:off x="22199600" y="1034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78130</xdr:rowOff>
    </xdr:from>
    <xdr:to>
      <xdr:col>112</xdr:col>
      <xdr:colOff>38100</xdr:colOff>
      <xdr:row>61</xdr:row>
      <xdr:rowOff>8280</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21272500" y="103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128474</xdr:rowOff>
    </xdr:from>
    <xdr:to>
      <xdr:col>116</xdr:col>
      <xdr:colOff>63500</xdr:colOff>
      <xdr:row>60</xdr:row>
      <xdr:rowOff>128930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21323300" y="10415474"/>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78587</xdr:rowOff>
    </xdr:from>
    <xdr:to>
      <xdr:col>107</xdr:col>
      <xdr:colOff>101600</xdr:colOff>
      <xdr:row>61</xdr:row>
      <xdr:rowOff>8737</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20383500" y="103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128930</xdr:rowOff>
    </xdr:from>
    <xdr:to>
      <xdr:col>111</xdr:col>
      <xdr:colOff>177800</xdr:colOff>
      <xdr:row>60</xdr:row>
      <xdr:rowOff>129387</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20434300" y="1041593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75387</xdr:rowOff>
    </xdr:from>
    <xdr:to>
      <xdr:col>102</xdr:col>
      <xdr:colOff>165100</xdr:colOff>
      <xdr:row>61</xdr:row>
      <xdr:rowOff>5537</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19494500" y="1036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126187</xdr:rowOff>
    </xdr:from>
    <xdr:to>
      <xdr:col>107</xdr:col>
      <xdr:colOff>50800</xdr:colOff>
      <xdr:row>60</xdr:row>
      <xdr:rowOff>129387</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9545300" y="1041318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71272</xdr:rowOff>
    </xdr:from>
    <xdr:to>
      <xdr:col>98</xdr:col>
      <xdr:colOff>38100</xdr:colOff>
      <xdr:row>61</xdr:row>
      <xdr:rowOff>1422</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18605500" y="1035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122072</xdr:rowOff>
    </xdr:from>
    <xdr:to>
      <xdr:col>102</xdr:col>
      <xdr:colOff>114300</xdr:colOff>
      <xdr:row>60</xdr:row>
      <xdr:rowOff>126187</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656300" y="1040907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487" name="n_1aveValue【学校施設】&#10;一人当たり面積">
          <a:extLst>
            <a:ext uri="{FF2B5EF4-FFF2-40B4-BE49-F238E27FC236}">
              <a16:creationId xmlns:a16="http://schemas.microsoft.com/office/drawing/2014/main" id="{00000000-0008-0000-0100-0000E7010000}"/>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488" name="n_2aveValue【学校施設】&#10;一人当たり面積">
          <a:extLst>
            <a:ext uri="{FF2B5EF4-FFF2-40B4-BE49-F238E27FC236}">
              <a16:creationId xmlns:a16="http://schemas.microsoft.com/office/drawing/2014/main" id="{00000000-0008-0000-0100-0000E8010000}"/>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489" name="n_3aveValue【学校施設】&#10;一人当たり面積">
          <a:extLst>
            <a:ext uri="{FF2B5EF4-FFF2-40B4-BE49-F238E27FC236}">
              <a16:creationId xmlns:a16="http://schemas.microsoft.com/office/drawing/2014/main" id="{00000000-0008-0000-0100-0000E9010000}"/>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490" name="n_4aveValue【学校施設】&#10;一人当たり面積">
          <a:extLst>
            <a:ext uri="{FF2B5EF4-FFF2-40B4-BE49-F238E27FC236}">
              <a16:creationId xmlns:a16="http://schemas.microsoft.com/office/drawing/2014/main" id="{00000000-0008-0000-0100-0000EA010000}"/>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170857</xdr:rowOff>
    </xdr:from>
    <xdr:ext cx="469744" cy="259045"/>
    <xdr:sp macro="" textlink="">
      <xdr:nvSpPr>
        <xdr:cNvPr id="491" name="n_1mainValue【学校施設】&#10;一人当たり面積">
          <a:extLst>
            <a:ext uri="{FF2B5EF4-FFF2-40B4-BE49-F238E27FC236}">
              <a16:creationId xmlns:a16="http://schemas.microsoft.com/office/drawing/2014/main" id="{00000000-0008-0000-0100-0000EB010000}"/>
            </a:ext>
          </a:extLst>
        </xdr:cNvPr>
        <xdr:cNvSpPr txBox="1"/>
      </xdr:nvSpPr>
      <xdr:spPr>
        <a:xfrm>
          <a:off x="21075727" y="104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171314</xdr:rowOff>
    </xdr:from>
    <xdr:ext cx="469744" cy="259045"/>
    <xdr:sp macro="" textlink="">
      <xdr:nvSpPr>
        <xdr:cNvPr id="492" name="n_2mainValue【学校施設】&#10;一人当たり面積">
          <a:extLst>
            <a:ext uri="{FF2B5EF4-FFF2-40B4-BE49-F238E27FC236}">
              <a16:creationId xmlns:a16="http://schemas.microsoft.com/office/drawing/2014/main" id="{00000000-0008-0000-0100-0000EC010000}"/>
            </a:ext>
          </a:extLst>
        </xdr:cNvPr>
        <xdr:cNvSpPr txBox="1"/>
      </xdr:nvSpPr>
      <xdr:spPr>
        <a:xfrm>
          <a:off x="20199427" y="1045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168114</xdr:rowOff>
    </xdr:from>
    <xdr:ext cx="469744" cy="259045"/>
    <xdr:sp macro="" textlink="">
      <xdr:nvSpPr>
        <xdr:cNvPr id="493" name="n_3mainValue【学校施設】&#10;一人当たり面積">
          <a:extLst>
            <a:ext uri="{FF2B5EF4-FFF2-40B4-BE49-F238E27FC236}">
              <a16:creationId xmlns:a16="http://schemas.microsoft.com/office/drawing/2014/main" id="{00000000-0008-0000-0100-0000ED010000}"/>
            </a:ext>
          </a:extLst>
        </xdr:cNvPr>
        <xdr:cNvSpPr txBox="1"/>
      </xdr:nvSpPr>
      <xdr:spPr>
        <a:xfrm>
          <a:off x="19310427" y="1045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163999</xdr:rowOff>
    </xdr:from>
    <xdr:ext cx="469744" cy="259045"/>
    <xdr:sp macro="" textlink="">
      <xdr:nvSpPr>
        <xdr:cNvPr id="494" name="n_4mainValue【学校施設】&#10;一人当たり面積">
          <a:extLst>
            <a:ext uri="{FF2B5EF4-FFF2-40B4-BE49-F238E27FC236}">
              <a16:creationId xmlns:a16="http://schemas.microsoft.com/office/drawing/2014/main" id="{00000000-0008-0000-0100-0000EE010000}"/>
            </a:ext>
          </a:extLst>
        </xdr:cNvPr>
        <xdr:cNvSpPr txBox="1"/>
      </xdr:nvSpPr>
      <xdr:spPr>
        <a:xfrm>
          <a:off x="18421427" y="1045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5" name="【公民館】&#10;有形固定資産減価償却率グラフ枠">
          <a:extLst>
            <a:ext uri="{FF2B5EF4-FFF2-40B4-BE49-F238E27FC236}">
              <a16:creationId xmlns:a16="http://schemas.microsoft.com/office/drawing/2014/main" id="{00000000-0008-0000-0100-000017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37" name="【公民館】&#10;有形固定資産減価償却率最小値テキスト">
          <a:extLst>
            <a:ext uri="{FF2B5EF4-FFF2-40B4-BE49-F238E27FC236}">
              <a16:creationId xmlns:a16="http://schemas.microsoft.com/office/drawing/2014/main" id="{00000000-0008-0000-0100-000019020000}"/>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539" name="【公民館】&#10;有形固定資産減価償却率最大値テキスト">
          <a:extLst>
            <a:ext uri="{FF2B5EF4-FFF2-40B4-BE49-F238E27FC236}">
              <a16:creationId xmlns:a16="http://schemas.microsoft.com/office/drawing/2014/main" id="{00000000-0008-0000-0100-00001B020000}"/>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541" name="【公民館】&#10;有形固定資産減価償却率平均値テキスト">
          <a:extLst>
            <a:ext uri="{FF2B5EF4-FFF2-40B4-BE49-F238E27FC236}">
              <a16:creationId xmlns:a16="http://schemas.microsoft.com/office/drawing/2014/main" id="{00000000-0008-0000-0100-00001D020000}"/>
            </a:ext>
          </a:extLst>
        </xdr:cNvPr>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156029</xdr:rowOff>
    </xdr:from>
    <xdr:to>
      <xdr:col>85</xdr:col>
      <xdr:colOff>177800</xdr:colOff>
      <xdr:row>101</xdr:row>
      <xdr:rowOff>86179</xdr:rowOff>
    </xdr:to>
    <xdr:sp macro="" textlink="">
      <xdr:nvSpPr>
        <xdr:cNvPr id="552" name="楕円 551">
          <a:extLst>
            <a:ext uri="{FF2B5EF4-FFF2-40B4-BE49-F238E27FC236}">
              <a16:creationId xmlns:a16="http://schemas.microsoft.com/office/drawing/2014/main" id="{00000000-0008-0000-0100-000028020000}"/>
            </a:ext>
          </a:extLst>
        </xdr:cNvPr>
        <xdr:cNvSpPr/>
      </xdr:nvSpPr>
      <xdr:spPr>
        <a:xfrm>
          <a:off x="162687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70956</xdr:rowOff>
    </xdr:from>
    <xdr:ext cx="405111" cy="259045"/>
    <xdr:sp macro="" textlink="">
      <xdr:nvSpPr>
        <xdr:cNvPr id="553" name="【公民館】&#10;有形固定資産減価償却率該当値テキスト">
          <a:extLst>
            <a:ext uri="{FF2B5EF4-FFF2-40B4-BE49-F238E27FC236}">
              <a16:creationId xmlns:a16="http://schemas.microsoft.com/office/drawing/2014/main" id="{00000000-0008-0000-0100-000029020000}"/>
            </a:ext>
          </a:extLst>
        </xdr:cNvPr>
        <xdr:cNvSpPr txBox="1"/>
      </xdr:nvSpPr>
      <xdr:spPr>
        <a:xfrm>
          <a:off x="16357600" y="17215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123371</xdr:rowOff>
    </xdr:from>
    <xdr:to>
      <xdr:col>81</xdr:col>
      <xdr:colOff>101600</xdr:colOff>
      <xdr:row>101</xdr:row>
      <xdr:rowOff>53521</xdr:rowOff>
    </xdr:to>
    <xdr:sp macro="" textlink="">
      <xdr:nvSpPr>
        <xdr:cNvPr id="554" name="楕円 553">
          <a:extLst>
            <a:ext uri="{FF2B5EF4-FFF2-40B4-BE49-F238E27FC236}">
              <a16:creationId xmlns:a16="http://schemas.microsoft.com/office/drawing/2014/main" id="{00000000-0008-0000-0100-00002A020000}"/>
            </a:ext>
          </a:extLst>
        </xdr:cNvPr>
        <xdr:cNvSpPr/>
      </xdr:nvSpPr>
      <xdr:spPr>
        <a:xfrm>
          <a:off x="15430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2721</xdr:rowOff>
    </xdr:from>
    <xdr:to>
      <xdr:col>85</xdr:col>
      <xdr:colOff>127000</xdr:colOff>
      <xdr:row>101</xdr:row>
      <xdr:rowOff>35379</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5481300" y="173191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90714</xdr:rowOff>
    </xdr:from>
    <xdr:to>
      <xdr:col>76</xdr:col>
      <xdr:colOff>165100</xdr:colOff>
      <xdr:row>101</xdr:row>
      <xdr:rowOff>20864</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4541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141514</xdr:rowOff>
    </xdr:from>
    <xdr:to>
      <xdr:col>81</xdr:col>
      <xdr:colOff>50800</xdr:colOff>
      <xdr:row>101</xdr:row>
      <xdr:rowOff>2721</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4592300" y="17286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58057</xdr:rowOff>
    </xdr:from>
    <xdr:to>
      <xdr:col>72</xdr:col>
      <xdr:colOff>38100</xdr:colOff>
      <xdr:row>100</xdr:row>
      <xdr:rowOff>159657</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3652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108857</xdr:rowOff>
    </xdr:from>
    <xdr:to>
      <xdr:col>76</xdr:col>
      <xdr:colOff>114300</xdr:colOff>
      <xdr:row>100</xdr:row>
      <xdr:rowOff>141514</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3703300" y="1725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25400</xdr:rowOff>
    </xdr:from>
    <xdr:to>
      <xdr:col>67</xdr:col>
      <xdr:colOff>101600</xdr:colOff>
      <xdr:row>100</xdr:row>
      <xdr:rowOff>127000</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2763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76200</xdr:rowOff>
    </xdr:from>
    <xdr:to>
      <xdr:col>71</xdr:col>
      <xdr:colOff>177800</xdr:colOff>
      <xdr:row>100</xdr:row>
      <xdr:rowOff>108857</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814300" y="1722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562" name="n_1aveValue【公民館】&#10;有形固定資産減価償却率">
          <a:extLst>
            <a:ext uri="{FF2B5EF4-FFF2-40B4-BE49-F238E27FC236}">
              <a16:creationId xmlns:a16="http://schemas.microsoft.com/office/drawing/2014/main" id="{00000000-0008-0000-0100-000032020000}"/>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563" name="n_2aveValue【公民館】&#10;有形固定資産減価償却率">
          <a:extLst>
            <a:ext uri="{FF2B5EF4-FFF2-40B4-BE49-F238E27FC236}">
              <a16:creationId xmlns:a16="http://schemas.microsoft.com/office/drawing/2014/main" id="{00000000-0008-0000-0100-000033020000}"/>
            </a:ext>
          </a:extLst>
        </xdr:cNvPr>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564" name="n_3aveValue【公民館】&#10;有形固定資産減価償却率">
          <a:extLst>
            <a:ext uri="{FF2B5EF4-FFF2-40B4-BE49-F238E27FC236}">
              <a16:creationId xmlns:a16="http://schemas.microsoft.com/office/drawing/2014/main" id="{00000000-0008-0000-0100-000034020000}"/>
            </a:ext>
          </a:extLst>
        </xdr:cNvPr>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565" name="n_4aveValue【公民館】&#10;有形固定資産減価償却率">
          <a:extLst>
            <a:ext uri="{FF2B5EF4-FFF2-40B4-BE49-F238E27FC236}">
              <a16:creationId xmlns:a16="http://schemas.microsoft.com/office/drawing/2014/main" id="{00000000-0008-0000-0100-000035020000}"/>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70048</xdr:rowOff>
    </xdr:from>
    <xdr:ext cx="405111" cy="259045"/>
    <xdr:sp macro="" textlink="">
      <xdr:nvSpPr>
        <xdr:cNvPr id="566" name="n_1mainValue【公民館】&#10;有形固定資産減価償却率">
          <a:extLst>
            <a:ext uri="{FF2B5EF4-FFF2-40B4-BE49-F238E27FC236}">
              <a16:creationId xmlns:a16="http://schemas.microsoft.com/office/drawing/2014/main" id="{00000000-0008-0000-0100-000036020000}"/>
            </a:ext>
          </a:extLst>
        </xdr:cNvPr>
        <xdr:cNvSpPr txBox="1"/>
      </xdr:nvSpPr>
      <xdr:spPr>
        <a:xfrm>
          <a:off x="15266044"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37391</xdr:rowOff>
    </xdr:from>
    <xdr:ext cx="405111" cy="259045"/>
    <xdr:sp macro="" textlink="">
      <xdr:nvSpPr>
        <xdr:cNvPr id="567" name="n_2mainValue【公民館】&#10;有形固定資産減価償却率">
          <a:extLst>
            <a:ext uri="{FF2B5EF4-FFF2-40B4-BE49-F238E27FC236}">
              <a16:creationId xmlns:a16="http://schemas.microsoft.com/office/drawing/2014/main" id="{00000000-0008-0000-0100-000037020000}"/>
            </a:ext>
          </a:extLst>
        </xdr:cNvPr>
        <xdr:cNvSpPr txBox="1"/>
      </xdr:nvSpPr>
      <xdr:spPr>
        <a:xfrm>
          <a:off x="14389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4734</xdr:rowOff>
    </xdr:from>
    <xdr:ext cx="405111" cy="259045"/>
    <xdr:sp macro="" textlink="">
      <xdr:nvSpPr>
        <xdr:cNvPr id="568" name="n_3mainValue【公民館】&#10;有形固定資産減価償却率">
          <a:extLst>
            <a:ext uri="{FF2B5EF4-FFF2-40B4-BE49-F238E27FC236}">
              <a16:creationId xmlns:a16="http://schemas.microsoft.com/office/drawing/2014/main" id="{00000000-0008-0000-0100-000038020000}"/>
            </a:ext>
          </a:extLst>
        </xdr:cNvPr>
        <xdr:cNvSpPr txBox="1"/>
      </xdr:nvSpPr>
      <xdr:spPr>
        <a:xfrm>
          <a:off x="135007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143527</xdr:rowOff>
    </xdr:from>
    <xdr:ext cx="340478" cy="259045"/>
    <xdr:sp macro="" textlink="">
      <xdr:nvSpPr>
        <xdr:cNvPr id="569" name="n_4mainValue【公民館】&#10;有形固定資産減価償却率">
          <a:extLst>
            <a:ext uri="{FF2B5EF4-FFF2-40B4-BE49-F238E27FC236}">
              <a16:creationId xmlns:a16="http://schemas.microsoft.com/office/drawing/2014/main" id="{00000000-0008-0000-0100-000039020000}"/>
            </a:ext>
          </a:extLst>
        </xdr:cNvPr>
        <xdr:cNvSpPr txBox="1"/>
      </xdr:nvSpPr>
      <xdr:spPr>
        <a:xfrm>
          <a:off x="12644061"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4" name="【公民館】&#10;一人当たり面積グラフ枠">
          <a:extLst>
            <a:ext uri="{FF2B5EF4-FFF2-40B4-BE49-F238E27FC236}">
              <a16:creationId xmlns:a16="http://schemas.microsoft.com/office/drawing/2014/main" id="{00000000-0008-0000-0100-00005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596" name="【公民館】&#10;一人当たり面積最小値テキスト">
          <a:extLst>
            <a:ext uri="{FF2B5EF4-FFF2-40B4-BE49-F238E27FC236}">
              <a16:creationId xmlns:a16="http://schemas.microsoft.com/office/drawing/2014/main" id="{00000000-0008-0000-0100-00005402000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598" name="【公民館】&#10;一人当たり面積最大値テキスト">
          <a:extLst>
            <a:ext uri="{FF2B5EF4-FFF2-40B4-BE49-F238E27FC236}">
              <a16:creationId xmlns:a16="http://schemas.microsoft.com/office/drawing/2014/main" id="{00000000-0008-0000-0100-000056020000}"/>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600" name="【公民館】&#10;一人当たり面積平均値テキスト">
          <a:extLst>
            <a:ext uri="{FF2B5EF4-FFF2-40B4-BE49-F238E27FC236}">
              <a16:creationId xmlns:a16="http://schemas.microsoft.com/office/drawing/2014/main" id="{00000000-0008-0000-0100-000058020000}"/>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111942</xdr:rowOff>
    </xdr:from>
    <xdr:to>
      <xdr:col>116</xdr:col>
      <xdr:colOff>114300</xdr:colOff>
      <xdr:row>108</xdr:row>
      <xdr:rowOff>42092</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22110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90369</xdr:rowOff>
    </xdr:from>
    <xdr:ext cx="469744" cy="259045"/>
    <xdr:sp macro="" textlink="">
      <xdr:nvSpPr>
        <xdr:cNvPr id="612" name="【公民館】&#10;一人当たり面積該当値テキスト">
          <a:extLst>
            <a:ext uri="{FF2B5EF4-FFF2-40B4-BE49-F238E27FC236}">
              <a16:creationId xmlns:a16="http://schemas.microsoft.com/office/drawing/2014/main" id="{00000000-0008-0000-0100-000064020000}"/>
            </a:ext>
          </a:extLst>
        </xdr:cNvPr>
        <xdr:cNvSpPr txBox="1"/>
      </xdr:nvSpPr>
      <xdr:spPr>
        <a:xfrm>
          <a:off x="22199600"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111942</xdr:rowOff>
    </xdr:from>
    <xdr:to>
      <xdr:col>112</xdr:col>
      <xdr:colOff>38100</xdr:colOff>
      <xdr:row>108</xdr:row>
      <xdr:rowOff>42092</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1272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162742</xdr:rowOff>
    </xdr:from>
    <xdr:to>
      <xdr:col>116</xdr:col>
      <xdr:colOff>63500</xdr:colOff>
      <xdr:row>107</xdr:row>
      <xdr:rowOff>162742</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21323300" y="18507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111942</xdr:rowOff>
    </xdr:from>
    <xdr:to>
      <xdr:col>107</xdr:col>
      <xdr:colOff>101600</xdr:colOff>
      <xdr:row>108</xdr:row>
      <xdr:rowOff>42092</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0383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162742</xdr:rowOff>
    </xdr:from>
    <xdr:to>
      <xdr:col>111</xdr:col>
      <xdr:colOff>177800</xdr:colOff>
      <xdr:row>107</xdr:row>
      <xdr:rowOff>162742</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20434300" y="1850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108676</xdr:rowOff>
    </xdr:from>
    <xdr:to>
      <xdr:col>102</xdr:col>
      <xdr:colOff>165100</xdr:colOff>
      <xdr:row>108</xdr:row>
      <xdr:rowOff>38826</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19494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159476</xdr:rowOff>
    </xdr:from>
    <xdr:to>
      <xdr:col>107</xdr:col>
      <xdr:colOff>50800</xdr:colOff>
      <xdr:row>107</xdr:row>
      <xdr:rowOff>162742</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9545300" y="185046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108676</xdr:rowOff>
    </xdr:from>
    <xdr:to>
      <xdr:col>98</xdr:col>
      <xdr:colOff>38100</xdr:colOff>
      <xdr:row>108</xdr:row>
      <xdr:rowOff>38826</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8605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159476</xdr:rowOff>
    </xdr:from>
    <xdr:to>
      <xdr:col>102</xdr:col>
      <xdr:colOff>114300</xdr:colOff>
      <xdr:row>107</xdr:row>
      <xdr:rowOff>159476</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8656300" y="18504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621" name="n_1aveValue【公民館】&#10;一人当たり面積">
          <a:extLst>
            <a:ext uri="{FF2B5EF4-FFF2-40B4-BE49-F238E27FC236}">
              <a16:creationId xmlns:a16="http://schemas.microsoft.com/office/drawing/2014/main" id="{00000000-0008-0000-0100-00006D020000}"/>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622" name="n_2aveValue【公民館】&#10;一人当たり面積">
          <a:extLst>
            <a:ext uri="{FF2B5EF4-FFF2-40B4-BE49-F238E27FC236}">
              <a16:creationId xmlns:a16="http://schemas.microsoft.com/office/drawing/2014/main" id="{00000000-0008-0000-0100-00006E020000}"/>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623" name="n_3aveValue【公民館】&#10;一人当たり面積">
          <a:extLst>
            <a:ext uri="{FF2B5EF4-FFF2-40B4-BE49-F238E27FC236}">
              <a16:creationId xmlns:a16="http://schemas.microsoft.com/office/drawing/2014/main" id="{00000000-0008-0000-0100-00006F020000}"/>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624" name="n_4aveValue【公民館】&#10;一人当たり面積">
          <a:extLst>
            <a:ext uri="{FF2B5EF4-FFF2-40B4-BE49-F238E27FC236}">
              <a16:creationId xmlns:a16="http://schemas.microsoft.com/office/drawing/2014/main" id="{00000000-0008-0000-0100-000070020000}"/>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33219</xdr:rowOff>
    </xdr:from>
    <xdr:ext cx="469744" cy="259045"/>
    <xdr:sp macro="" textlink="">
      <xdr:nvSpPr>
        <xdr:cNvPr id="625" name="n_1mainValue【公民館】&#10;一人当たり面積">
          <a:extLst>
            <a:ext uri="{FF2B5EF4-FFF2-40B4-BE49-F238E27FC236}">
              <a16:creationId xmlns:a16="http://schemas.microsoft.com/office/drawing/2014/main" id="{00000000-0008-0000-0100-000071020000}"/>
            </a:ext>
          </a:extLst>
        </xdr:cNvPr>
        <xdr:cNvSpPr txBox="1"/>
      </xdr:nvSpPr>
      <xdr:spPr>
        <a:xfrm>
          <a:off x="210757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33219</xdr:rowOff>
    </xdr:from>
    <xdr:ext cx="469744" cy="259045"/>
    <xdr:sp macro="" textlink="">
      <xdr:nvSpPr>
        <xdr:cNvPr id="626" name="n_2mainValue【公民館】&#10;一人当たり面積">
          <a:extLst>
            <a:ext uri="{FF2B5EF4-FFF2-40B4-BE49-F238E27FC236}">
              <a16:creationId xmlns:a16="http://schemas.microsoft.com/office/drawing/2014/main" id="{00000000-0008-0000-0100-000072020000}"/>
            </a:ext>
          </a:extLst>
        </xdr:cNvPr>
        <xdr:cNvSpPr txBox="1"/>
      </xdr:nvSpPr>
      <xdr:spPr>
        <a:xfrm>
          <a:off x="20199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29953</xdr:rowOff>
    </xdr:from>
    <xdr:ext cx="469744" cy="259045"/>
    <xdr:sp macro="" textlink="">
      <xdr:nvSpPr>
        <xdr:cNvPr id="627" name="n_3mainValue【公民館】&#10;一人当たり面積">
          <a:extLst>
            <a:ext uri="{FF2B5EF4-FFF2-40B4-BE49-F238E27FC236}">
              <a16:creationId xmlns:a16="http://schemas.microsoft.com/office/drawing/2014/main" id="{00000000-0008-0000-0100-000073020000}"/>
            </a:ext>
          </a:extLst>
        </xdr:cNvPr>
        <xdr:cNvSpPr txBox="1"/>
      </xdr:nvSpPr>
      <xdr:spPr>
        <a:xfrm>
          <a:off x="19310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29953</xdr:rowOff>
    </xdr:from>
    <xdr:ext cx="469744" cy="259045"/>
    <xdr:sp macro="" textlink="">
      <xdr:nvSpPr>
        <xdr:cNvPr id="628" name="n_4mainValue【公民館】&#10;一人当たり面積">
          <a:extLst>
            <a:ext uri="{FF2B5EF4-FFF2-40B4-BE49-F238E27FC236}">
              <a16:creationId xmlns:a16="http://schemas.microsoft.com/office/drawing/2014/main" id="{00000000-0008-0000-0100-000074020000}"/>
            </a:ext>
          </a:extLst>
        </xdr:cNvPr>
        <xdr:cNvSpPr txBox="1"/>
      </xdr:nvSpPr>
      <xdr:spPr>
        <a:xfrm>
          <a:off x="18421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類似団体と比較して、特に有形固定資産減価償却率が高くなっている施設は、道路、橋りょうであり、特に低くなっている施設は、公民館である。</a:t>
          </a:r>
          <a:endParaRPr lang="ja-JP" altLang="ja-JP" sz="1400">
            <a:effectLst/>
          </a:endParaRPr>
        </a:p>
        <a:p>
          <a:r>
            <a:rPr kumimoji="1" lang="ja-JP" altLang="ja-JP" sz="1100">
              <a:solidFill>
                <a:schemeClr val="dk1"/>
              </a:solidFill>
              <a:effectLst/>
              <a:latin typeface="+mn-lt"/>
              <a:ea typeface="+mn-ea"/>
              <a:cs typeface="+mn-cs"/>
            </a:rPr>
            <a:t>　道路及び橋りょうについては、道路が有形固定資産減価償却率</a:t>
          </a:r>
          <a:r>
            <a:rPr kumimoji="1" lang="en-US" altLang="ja-JP" sz="1100">
              <a:solidFill>
                <a:schemeClr val="dk1"/>
              </a:solidFill>
              <a:effectLst/>
              <a:latin typeface="+mn-lt"/>
              <a:ea typeface="+mn-ea"/>
              <a:cs typeface="+mn-cs"/>
            </a:rPr>
            <a:t>80.8</a:t>
          </a:r>
          <a:r>
            <a:rPr kumimoji="1" lang="ja-JP" altLang="ja-JP" sz="1100">
              <a:solidFill>
                <a:schemeClr val="dk1"/>
              </a:solidFill>
              <a:effectLst/>
              <a:latin typeface="+mn-lt"/>
              <a:ea typeface="+mn-ea"/>
              <a:cs typeface="+mn-cs"/>
            </a:rPr>
            <a:t>％、橋りょうが</a:t>
          </a:r>
          <a:r>
            <a:rPr kumimoji="1" lang="en-US" altLang="ja-JP" sz="1100">
              <a:solidFill>
                <a:schemeClr val="dk1"/>
              </a:solidFill>
              <a:effectLst/>
              <a:latin typeface="+mn-lt"/>
              <a:ea typeface="+mn-ea"/>
              <a:cs typeface="+mn-cs"/>
            </a:rPr>
            <a:t>78.4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特に道路の有形固定資産原価償却率が高くなって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、老朽化</a:t>
          </a:r>
          <a:r>
            <a:rPr kumimoji="1" lang="ja-JP" altLang="en-US" sz="1100">
              <a:solidFill>
                <a:schemeClr val="dk1"/>
              </a:solidFill>
              <a:effectLst/>
              <a:latin typeface="+mn-lt"/>
              <a:ea typeface="+mn-ea"/>
              <a:cs typeface="+mn-cs"/>
            </a:rPr>
            <a:t>がみられるが、</a:t>
          </a:r>
          <a:r>
            <a:rPr kumimoji="1" lang="ja-JP" altLang="ja-JP" sz="1100">
              <a:solidFill>
                <a:schemeClr val="dk1"/>
              </a:solidFill>
              <a:effectLst/>
              <a:latin typeface="+mn-lt"/>
              <a:ea typeface="+mn-ea"/>
              <a:cs typeface="+mn-cs"/>
            </a:rPr>
            <a:t>公共施設等総合管理計画に基づ</a:t>
          </a:r>
          <a:r>
            <a:rPr kumimoji="1" lang="ja-JP" altLang="en-US" sz="1100">
              <a:solidFill>
                <a:schemeClr val="dk1"/>
              </a:solidFill>
              <a:effectLst/>
              <a:latin typeface="+mn-lt"/>
              <a:ea typeface="+mn-ea"/>
              <a:cs typeface="+mn-cs"/>
            </a:rPr>
            <a:t>いた</a:t>
          </a:r>
          <a:r>
            <a:rPr kumimoji="1" lang="ja-JP" altLang="ja-JP" sz="1100">
              <a:solidFill>
                <a:schemeClr val="dk1"/>
              </a:solidFill>
              <a:effectLst/>
              <a:latin typeface="+mn-lt"/>
              <a:ea typeface="+mn-ea"/>
              <a:cs typeface="+mn-cs"/>
            </a:rPr>
            <a:t>適正な</a:t>
          </a:r>
          <a:r>
            <a:rPr kumimoji="1" lang="ja-JP" altLang="en-US" sz="1100">
              <a:solidFill>
                <a:schemeClr val="dk1"/>
              </a:solidFill>
              <a:effectLst/>
              <a:latin typeface="+mn-lt"/>
              <a:ea typeface="+mn-ea"/>
              <a:cs typeface="+mn-cs"/>
            </a:rPr>
            <a:t>維持</a:t>
          </a:r>
          <a:r>
            <a:rPr kumimoji="1" lang="ja-JP" altLang="ja-JP" sz="1100">
              <a:solidFill>
                <a:schemeClr val="dk1"/>
              </a:solidFill>
              <a:effectLst/>
              <a:latin typeface="+mn-lt"/>
              <a:ea typeface="+mn-ea"/>
              <a:cs typeface="+mn-cs"/>
            </a:rPr>
            <a:t>管理を</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行</a:t>
          </a:r>
          <a:r>
            <a:rPr kumimoji="1" lang="ja-JP" altLang="en-US" sz="1100">
              <a:solidFill>
                <a:schemeClr val="dk1"/>
              </a:solidFill>
              <a:effectLst/>
              <a:latin typeface="+mn-lt"/>
              <a:ea typeface="+mn-ea"/>
              <a:cs typeface="+mn-cs"/>
            </a:rPr>
            <a:t>っていく。</a:t>
          </a:r>
          <a:endParaRPr lang="ja-JP" altLang="ja-JP" sz="1400">
            <a:effectLst/>
          </a:endParaRPr>
        </a:p>
        <a:p>
          <a:r>
            <a:rPr kumimoji="1" lang="ja-JP" altLang="ja-JP" sz="1100">
              <a:solidFill>
                <a:schemeClr val="dk1"/>
              </a:solidFill>
              <a:effectLst/>
              <a:latin typeface="+mn-lt"/>
              <a:ea typeface="+mn-ea"/>
              <a:cs typeface="+mn-cs"/>
            </a:rPr>
            <a:t>　公民館については、平成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年度に中央公民館の建替えを実施したため、有形固定資産減価償却率が低くなっている。これに伴い、一人当たり面積が少なく、今後の維持管理費用の減少も見込んでいる。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26,227
25,517
7.91
10,066,655
9,380,671
628,530
5,713,787
4,451,908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90715</xdr:rowOff>
    </xdr:from>
    <xdr:to>
      <xdr:col>24</xdr:col>
      <xdr:colOff>114300</xdr:colOff>
      <xdr:row>41</xdr:row>
      <xdr:rowOff>20865</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69142</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58057</xdr:rowOff>
    </xdr:from>
    <xdr:to>
      <xdr:col>20</xdr:col>
      <xdr:colOff>38100</xdr:colOff>
      <xdr:row>40</xdr:row>
      <xdr:rowOff>159657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108857</xdr:rowOff>
    </xdr:from>
    <xdr:to>
      <xdr:col>24</xdr:col>
      <xdr:colOff>63500</xdr:colOff>
      <xdr:row>40</xdr:row>
      <xdr:rowOff>141515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9668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25400</xdr:rowOff>
    </xdr:from>
    <xdr:to>
      <xdr:col>15</xdr:col>
      <xdr:colOff>101600</xdr:colOff>
      <xdr:row>40</xdr:row>
      <xdr:rowOff>127000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76200</xdr:rowOff>
    </xdr:from>
    <xdr:to>
      <xdr:col>19</xdr:col>
      <xdr:colOff>177800</xdr:colOff>
      <xdr:row>40</xdr:row>
      <xdr:rowOff>108857</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93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164193</xdr:rowOff>
    </xdr:from>
    <xdr:to>
      <xdr:col>10</xdr:col>
      <xdr:colOff>165100</xdr:colOff>
      <xdr:row>40</xdr:row>
      <xdr:rowOff>94343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43543</xdr:rowOff>
    </xdr:from>
    <xdr:to>
      <xdr:col>15</xdr:col>
      <xdr:colOff>50800</xdr:colOff>
      <xdr:row>40</xdr:row>
      <xdr:rowOff>76200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90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131535</xdr:rowOff>
    </xdr:from>
    <xdr:to>
      <xdr:col>6</xdr:col>
      <xdr:colOff>38100</xdr:colOff>
      <xdr:row>40</xdr:row>
      <xdr:rowOff>61685</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10885</xdr:rowOff>
    </xdr:from>
    <xdr:to>
      <xdr:col>10</xdr:col>
      <xdr:colOff>114300</xdr:colOff>
      <xdr:row>40</xdr:row>
      <xdr:rowOff>43543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150784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118127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85470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52812</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33020</xdr:rowOff>
    </xdr:from>
    <xdr:to>
      <xdr:col>55</xdr:col>
      <xdr:colOff>50800</xdr:colOff>
      <xdr:row>41</xdr:row>
      <xdr:rowOff>134620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119397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97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33020</xdr:rowOff>
    </xdr:from>
    <xdr:to>
      <xdr:col>50</xdr:col>
      <xdr:colOff>165100</xdr:colOff>
      <xdr:row>41</xdr:row>
      <xdr:rowOff>134620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83820</xdr:rowOff>
    </xdr:from>
    <xdr:to>
      <xdr:col>55</xdr:col>
      <xdr:colOff>0</xdr:colOff>
      <xdr:row>41</xdr:row>
      <xdr:rowOff>83820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7113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33020</xdr:rowOff>
    </xdr:from>
    <xdr:to>
      <xdr:col>46</xdr:col>
      <xdr:colOff>38100</xdr:colOff>
      <xdr:row>41</xdr:row>
      <xdr:rowOff>134620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83820</xdr:rowOff>
    </xdr:from>
    <xdr:to>
      <xdr:col>50</xdr:col>
      <xdr:colOff>114300</xdr:colOff>
      <xdr:row>41</xdr:row>
      <xdr:rowOff>83820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711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33020</xdr:rowOff>
    </xdr:from>
    <xdr:to>
      <xdr:col>41</xdr:col>
      <xdr:colOff>101600</xdr:colOff>
      <xdr:row>41</xdr:row>
      <xdr:rowOff>134620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83820</xdr:rowOff>
    </xdr:from>
    <xdr:to>
      <xdr:col>45</xdr:col>
      <xdr:colOff>177800</xdr:colOff>
      <xdr:row>41</xdr:row>
      <xdr:rowOff>83820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711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33020</xdr:rowOff>
    </xdr:from>
    <xdr:to>
      <xdr:col>36</xdr:col>
      <xdr:colOff>165100</xdr:colOff>
      <xdr:row>41</xdr:row>
      <xdr:rowOff>134620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83820</xdr:rowOff>
    </xdr:from>
    <xdr:to>
      <xdr:col>41</xdr:col>
      <xdr:colOff>50800</xdr:colOff>
      <xdr:row>41</xdr:row>
      <xdr:rowOff>83820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7113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125747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125747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125747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125747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27577</xdr:rowOff>
    </xdr:from>
    <xdr:to>
      <xdr:col>24</xdr:col>
      <xdr:colOff>114300</xdr:colOff>
      <xdr:row>64</xdr:row>
      <xdr:rowOff>129177</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113954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91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163104</xdr:rowOff>
    </xdr:from>
    <xdr:to>
      <xdr:col>20</xdr:col>
      <xdr:colOff>38100</xdr:colOff>
      <xdr:row>64</xdr:row>
      <xdr:rowOff>93254</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42454</xdr:rowOff>
    </xdr:from>
    <xdr:to>
      <xdr:col>24</xdr:col>
      <xdr:colOff>63500</xdr:colOff>
      <xdr:row>64</xdr:row>
      <xdr:rowOff>78377</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101525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127181</xdr:rowOff>
    </xdr:from>
    <xdr:to>
      <xdr:col>15</xdr:col>
      <xdr:colOff>101600</xdr:colOff>
      <xdr:row>64</xdr:row>
      <xdr:rowOff>57331</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6531</xdr:rowOff>
    </xdr:from>
    <xdr:to>
      <xdr:col>19</xdr:col>
      <xdr:colOff>177800</xdr:colOff>
      <xdr:row>64</xdr:row>
      <xdr:rowOff>42454</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9793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91259</xdr:rowOff>
    </xdr:from>
    <xdr:to>
      <xdr:col>10</xdr:col>
      <xdr:colOff>165100</xdr:colOff>
      <xdr:row>64</xdr:row>
      <xdr:rowOff>21409</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142059</xdr:rowOff>
    </xdr:from>
    <xdr:to>
      <xdr:col>15</xdr:col>
      <xdr:colOff>50800</xdr:colOff>
      <xdr:row>64</xdr:row>
      <xdr:rowOff>6531</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94340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55335</xdr:rowOff>
    </xdr:from>
    <xdr:to>
      <xdr:col>6</xdr:col>
      <xdr:colOff>38100</xdr:colOff>
      <xdr:row>63</xdr:row>
      <xdr:rowOff>156935</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106135</xdr:rowOff>
    </xdr:from>
    <xdr:to>
      <xdr:col>10</xdr:col>
      <xdr:colOff>114300</xdr:colOff>
      <xdr:row>63</xdr:row>
      <xdr:rowOff>142059</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90748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84381</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10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48458</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12536</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98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148062</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107315</xdr:rowOff>
    </xdr:from>
    <xdr:to>
      <xdr:col>55</xdr:col>
      <xdr:colOff>50800</xdr:colOff>
      <xdr:row>63</xdr:row>
      <xdr:rowOff>37465</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85742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71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107315</xdr:rowOff>
    </xdr:from>
    <xdr:to>
      <xdr:col>50</xdr:col>
      <xdr:colOff>165100</xdr:colOff>
      <xdr:row>63</xdr:row>
      <xdr:rowOff>37465</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158115</xdr:rowOff>
    </xdr:from>
    <xdr:to>
      <xdr:col>55</xdr:col>
      <xdr:colOff>0</xdr:colOff>
      <xdr:row>62</xdr:row>
      <xdr:rowOff>158115</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9639300" y="10788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107315</xdr:rowOff>
    </xdr:from>
    <xdr:to>
      <xdr:col>46</xdr:col>
      <xdr:colOff>38100</xdr:colOff>
      <xdr:row>63</xdr:row>
      <xdr:rowOff>37465</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158115</xdr:rowOff>
    </xdr:from>
    <xdr:to>
      <xdr:col>50</xdr:col>
      <xdr:colOff>114300</xdr:colOff>
      <xdr:row>62</xdr:row>
      <xdr:rowOff>158115</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8750300" y="10788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105410</xdr:rowOff>
    </xdr:from>
    <xdr:to>
      <xdr:col>41</xdr:col>
      <xdr:colOff>101600</xdr:colOff>
      <xdr:row>63</xdr:row>
      <xdr:rowOff>35560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156210</xdr:rowOff>
    </xdr:from>
    <xdr:to>
      <xdr:col>45</xdr:col>
      <xdr:colOff>177800</xdr:colOff>
      <xdr:row>62</xdr:row>
      <xdr:rowOff>158115</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861300" y="107861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103505</xdr:rowOff>
    </xdr:from>
    <xdr:to>
      <xdr:col>36</xdr:col>
      <xdr:colOff>165100</xdr:colOff>
      <xdr:row>63</xdr:row>
      <xdr:rowOff>33655</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154305</xdr:rowOff>
    </xdr:from>
    <xdr:to>
      <xdr:col>41</xdr:col>
      <xdr:colOff>50800</xdr:colOff>
      <xdr:row>62</xdr:row>
      <xdr:rowOff>156210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6972300" y="107842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28592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28592</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26687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24782</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2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2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200-00002401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200-000026010000}"/>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45847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4463</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200-000032010000}"/>
            </a:ext>
          </a:extLst>
        </xdr:cNvPr>
        <xdr:cNvSpPr txBox="1"/>
      </xdr:nvSpPr>
      <xdr:spPr>
        <a:xfrm>
          <a:off x="4673600"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105411</xdr:rowOff>
    </xdr:from>
    <xdr:to>
      <xdr:col>20</xdr:col>
      <xdr:colOff>38100</xdr:colOff>
      <xdr:row>82</xdr:row>
      <xdr:rowOff>35561</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3746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156211</xdr:rowOff>
    </xdr:from>
    <xdr:to>
      <xdr:col>24</xdr:col>
      <xdr:colOff>63500</xdr:colOff>
      <xdr:row>82</xdr:row>
      <xdr:rowOff>32386</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3797300" y="14043661"/>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57786</xdr:rowOff>
    </xdr:from>
    <xdr:to>
      <xdr:col>15</xdr:col>
      <xdr:colOff>101600</xdr:colOff>
      <xdr:row>81</xdr:row>
      <xdr:rowOff>159386</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2857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108586</xdr:rowOff>
    </xdr:from>
    <xdr:to>
      <xdr:col>19</xdr:col>
      <xdr:colOff>177800</xdr:colOff>
      <xdr:row>81</xdr:row>
      <xdr:rowOff>156211</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908300" y="139960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10161</xdr:rowOff>
    </xdr:from>
    <xdr:to>
      <xdr:col>10</xdr:col>
      <xdr:colOff>165100</xdr:colOff>
      <xdr:row>81</xdr:row>
      <xdr:rowOff>111761</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968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60961</xdr:rowOff>
    </xdr:from>
    <xdr:to>
      <xdr:col>15</xdr:col>
      <xdr:colOff>50800</xdr:colOff>
      <xdr:row>81</xdr:row>
      <xdr:rowOff>108586</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019300" y="139484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133986</xdr:rowOff>
    </xdr:from>
    <xdr:to>
      <xdr:col>6</xdr:col>
      <xdr:colOff>38100</xdr:colOff>
      <xdr:row>81</xdr:row>
      <xdr:rowOff>64136</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079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13336</xdr:rowOff>
    </xdr:from>
    <xdr:to>
      <xdr:col>10</xdr:col>
      <xdr:colOff>114300</xdr:colOff>
      <xdr:row>81</xdr:row>
      <xdr:rowOff>60961</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130300" y="139007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200-00003B010000}"/>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200-00003C010000}"/>
            </a:ext>
          </a:extLst>
        </xdr:cNvPr>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200-00003D010000}"/>
            </a:ext>
          </a:extLst>
        </xdr:cNvPr>
        <xdr:cNvSpPr txBox="1"/>
      </xdr:nvSpPr>
      <xdr:spPr>
        <a:xfrm>
          <a:off x="1816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200-00003E010000}"/>
            </a:ext>
          </a:extLst>
        </xdr:cNvPr>
        <xdr:cNvSpPr txBox="1"/>
      </xdr:nvSpPr>
      <xdr:spPr>
        <a:xfrm>
          <a:off x="927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52088</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200-00003F010000}"/>
            </a:ext>
          </a:extLst>
        </xdr:cNvPr>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4463</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200-000040010000}"/>
            </a:ext>
          </a:extLst>
        </xdr:cNvPr>
        <xdr:cNvSpPr txBox="1"/>
      </xdr:nvSpPr>
      <xdr:spPr>
        <a:xfrm>
          <a:off x="2705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200-000041010000}"/>
            </a:ext>
          </a:extLst>
        </xdr:cNvPr>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80663</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200-000042010000}"/>
            </a:ext>
          </a:extLst>
        </xdr:cNvPr>
        <xdr:cNvSpPr txBox="1"/>
      </xdr:nvSpPr>
      <xdr:spPr>
        <a:xfrm>
          <a:off x="927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2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200-00005B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200-00005D010000}"/>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200-00005F010000}"/>
            </a:ext>
          </a:extLst>
        </xdr:cNvPr>
        <xdr:cNvSpPr txBox="1"/>
      </xdr:nvSpPr>
      <xdr:spPr>
        <a:xfrm>
          <a:off x="10515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52070</xdr:rowOff>
    </xdr:from>
    <xdr:to>
      <xdr:col>55</xdr:col>
      <xdr:colOff>50800</xdr:colOff>
      <xdr:row>82</xdr:row>
      <xdr:rowOff>153670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104267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74947</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200-00006B010000}"/>
            </a:ext>
          </a:extLst>
        </xdr:cNvPr>
        <xdr:cNvSpPr txBox="1"/>
      </xdr:nvSpPr>
      <xdr:spPr>
        <a:xfrm>
          <a:off x="10515600"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52070</xdr:rowOff>
    </xdr:from>
    <xdr:to>
      <xdr:col>50</xdr:col>
      <xdr:colOff>165100</xdr:colOff>
      <xdr:row>82</xdr:row>
      <xdr:rowOff>153670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9588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102870</xdr:rowOff>
    </xdr:from>
    <xdr:to>
      <xdr:col>55</xdr:col>
      <xdr:colOff>0</xdr:colOff>
      <xdr:row>82</xdr:row>
      <xdr:rowOff>102870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9639300" y="14161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52070</xdr:rowOff>
    </xdr:from>
    <xdr:to>
      <xdr:col>46</xdr:col>
      <xdr:colOff>38100</xdr:colOff>
      <xdr:row>82</xdr:row>
      <xdr:rowOff>153670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8699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102870</xdr:rowOff>
    </xdr:from>
    <xdr:to>
      <xdr:col>50</xdr:col>
      <xdr:colOff>114300</xdr:colOff>
      <xdr:row>82</xdr:row>
      <xdr:rowOff>102870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8750300" y="141617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48261</xdr:rowOff>
    </xdr:from>
    <xdr:to>
      <xdr:col>41</xdr:col>
      <xdr:colOff>101600</xdr:colOff>
      <xdr:row>82</xdr:row>
      <xdr:rowOff>149861</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7810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99061</xdr:rowOff>
    </xdr:from>
    <xdr:to>
      <xdr:col>45</xdr:col>
      <xdr:colOff>177800</xdr:colOff>
      <xdr:row>82</xdr:row>
      <xdr:rowOff>102870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7861300" y="14157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44450</xdr:rowOff>
    </xdr:from>
    <xdr:to>
      <xdr:col>36</xdr:col>
      <xdr:colOff>165100</xdr:colOff>
      <xdr:row>82</xdr:row>
      <xdr:rowOff>146050</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6921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95250</xdr:rowOff>
    </xdr:from>
    <xdr:to>
      <xdr:col>41</xdr:col>
      <xdr:colOff>50800</xdr:colOff>
      <xdr:row>82</xdr:row>
      <xdr:rowOff>99061</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6972300" y="141541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00000000-0008-0000-0200-000074010000}"/>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a:extLst>
            <a:ext uri="{FF2B5EF4-FFF2-40B4-BE49-F238E27FC236}">
              <a16:creationId xmlns:a16="http://schemas.microsoft.com/office/drawing/2014/main" id="{00000000-0008-0000-0200-000075010000}"/>
            </a:ext>
          </a:extLst>
        </xdr:cNvPr>
        <xdr:cNvSpPr txBox="1"/>
      </xdr:nvSpPr>
      <xdr:spPr>
        <a:xfrm>
          <a:off x="8515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a:extLst>
            <a:ext uri="{FF2B5EF4-FFF2-40B4-BE49-F238E27FC236}">
              <a16:creationId xmlns:a16="http://schemas.microsoft.com/office/drawing/2014/main" id="{00000000-0008-0000-0200-000076010000}"/>
            </a:ext>
          </a:extLst>
        </xdr:cNvPr>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a:extLst>
            <a:ext uri="{FF2B5EF4-FFF2-40B4-BE49-F238E27FC236}">
              <a16:creationId xmlns:a16="http://schemas.microsoft.com/office/drawing/2014/main" id="{00000000-0008-0000-0200-000077010000}"/>
            </a:ext>
          </a:extLst>
        </xdr:cNvPr>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170197</xdr:rowOff>
    </xdr:from>
    <xdr:ext cx="469744" cy="259045"/>
    <xdr:sp macro="" textlink="">
      <xdr:nvSpPr>
        <xdr:cNvPr id="376" name="n_1mainValue【福祉施設】&#10;一人当たり面積">
          <a:extLst>
            <a:ext uri="{FF2B5EF4-FFF2-40B4-BE49-F238E27FC236}">
              <a16:creationId xmlns:a16="http://schemas.microsoft.com/office/drawing/2014/main" id="{00000000-0008-0000-0200-000078010000}"/>
            </a:ext>
          </a:extLst>
        </xdr:cNvPr>
        <xdr:cNvSpPr txBox="1"/>
      </xdr:nvSpPr>
      <xdr:spPr>
        <a:xfrm>
          <a:off x="9391727"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170197</xdr:rowOff>
    </xdr:from>
    <xdr:ext cx="469744" cy="259045"/>
    <xdr:sp macro="" textlink="">
      <xdr:nvSpPr>
        <xdr:cNvPr id="377" name="n_2mainValue【福祉施設】&#10;一人当たり面積">
          <a:extLst>
            <a:ext uri="{FF2B5EF4-FFF2-40B4-BE49-F238E27FC236}">
              <a16:creationId xmlns:a16="http://schemas.microsoft.com/office/drawing/2014/main" id="{00000000-0008-0000-0200-000079010000}"/>
            </a:ext>
          </a:extLst>
        </xdr:cNvPr>
        <xdr:cNvSpPr txBox="1"/>
      </xdr:nvSpPr>
      <xdr:spPr>
        <a:xfrm>
          <a:off x="8515427" y="1388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166388</xdr:rowOff>
    </xdr:from>
    <xdr:ext cx="469744" cy="259045"/>
    <xdr:sp macro="" textlink="">
      <xdr:nvSpPr>
        <xdr:cNvPr id="378" name="n_3mainValue【福祉施設】&#10;一人当たり面積">
          <a:extLst>
            <a:ext uri="{FF2B5EF4-FFF2-40B4-BE49-F238E27FC236}">
              <a16:creationId xmlns:a16="http://schemas.microsoft.com/office/drawing/2014/main" id="{00000000-0008-0000-0200-00007A010000}"/>
            </a:ext>
          </a:extLst>
        </xdr:cNvPr>
        <xdr:cNvSpPr txBox="1"/>
      </xdr:nvSpPr>
      <xdr:spPr>
        <a:xfrm>
          <a:off x="7626427" y="1388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162577</xdr:rowOff>
    </xdr:from>
    <xdr:ext cx="469744" cy="259045"/>
    <xdr:sp macro="" textlink="">
      <xdr:nvSpPr>
        <xdr:cNvPr id="379" name="n_4mainValue【福祉施設】&#10;一人当たり面積">
          <a:extLst>
            <a:ext uri="{FF2B5EF4-FFF2-40B4-BE49-F238E27FC236}">
              <a16:creationId xmlns:a16="http://schemas.microsoft.com/office/drawing/2014/main" id="{00000000-0008-0000-0200-00007B010000}"/>
            </a:ext>
          </a:extLst>
        </xdr:cNvPr>
        <xdr:cNvSpPr txBox="1"/>
      </xdr:nvSpPr>
      <xdr:spPr>
        <a:xfrm>
          <a:off x="67374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00000000-0008-0000-0200-0000B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00000000-0008-0000-0200-0000B601000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00000000-0008-0000-0200-0000B801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00000000-0008-0000-0200-0000BA010000}"/>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47" name="フローチャート: 判断 446">
          <a:extLst>
            <a:ext uri="{FF2B5EF4-FFF2-40B4-BE49-F238E27FC236}">
              <a16:creationId xmlns:a16="http://schemas.microsoft.com/office/drawing/2014/main" id="{00000000-0008-0000-0200-0000BF010000}"/>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79828</xdr:rowOff>
    </xdr:from>
    <xdr:to>
      <xdr:col>85</xdr:col>
      <xdr:colOff>177800</xdr:colOff>
      <xdr:row>57</xdr:row>
      <xdr:rowOff>9978</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162687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166205</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00000000-0008-0000-0200-0000C6010000}"/>
            </a:ext>
          </a:extLst>
        </xdr:cNvPr>
        <xdr:cNvSpPr txBox="1"/>
      </xdr:nvSpPr>
      <xdr:spPr>
        <a:xfrm>
          <a:off x="16357600" y="9595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47172</xdr:rowOff>
    </xdr:from>
    <xdr:to>
      <xdr:col>81</xdr:col>
      <xdr:colOff>101600</xdr:colOff>
      <xdr:row>56</xdr:row>
      <xdr:rowOff>148772</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154305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97972</xdr:rowOff>
    </xdr:from>
    <xdr:to>
      <xdr:col>85</xdr:col>
      <xdr:colOff>127000</xdr:colOff>
      <xdr:row>56</xdr:row>
      <xdr:rowOff>130628</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5481300" y="96991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14515</xdr:rowOff>
    </xdr:from>
    <xdr:to>
      <xdr:col>76</xdr:col>
      <xdr:colOff>165100</xdr:colOff>
      <xdr:row>56</xdr:row>
      <xdr:rowOff>116115</xdr:rowOff>
    </xdr:to>
    <xdr:sp macro="" textlink="">
      <xdr:nvSpPr>
        <xdr:cNvPr id="457" name="楕円 456">
          <a:extLst>
            <a:ext uri="{FF2B5EF4-FFF2-40B4-BE49-F238E27FC236}">
              <a16:creationId xmlns:a16="http://schemas.microsoft.com/office/drawing/2014/main" id="{00000000-0008-0000-0200-0000C9010000}"/>
            </a:ext>
          </a:extLst>
        </xdr:cNvPr>
        <xdr:cNvSpPr/>
      </xdr:nvSpPr>
      <xdr:spPr>
        <a:xfrm>
          <a:off x="14541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65315</xdr:rowOff>
    </xdr:from>
    <xdr:to>
      <xdr:col>81</xdr:col>
      <xdr:colOff>50800</xdr:colOff>
      <xdr:row>56</xdr:row>
      <xdr:rowOff>97972</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4592300" y="9666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153307</xdr:rowOff>
    </xdr:from>
    <xdr:to>
      <xdr:col>72</xdr:col>
      <xdr:colOff>38100</xdr:colOff>
      <xdr:row>56</xdr:row>
      <xdr:rowOff>83457</xdr:rowOff>
    </xdr:to>
    <xdr:sp macro="" textlink="">
      <xdr:nvSpPr>
        <xdr:cNvPr id="459" name="楕円 458">
          <a:extLst>
            <a:ext uri="{FF2B5EF4-FFF2-40B4-BE49-F238E27FC236}">
              <a16:creationId xmlns:a16="http://schemas.microsoft.com/office/drawing/2014/main" id="{00000000-0008-0000-0200-0000CB010000}"/>
            </a:ext>
          </a:extLst>
        </xdr:cNvPr>
        <xdr:cNvSpPr/>
      </xdr:nvSpPr>
      <xdr:spPr>
        <a:xfrm>
          <a:off x="13652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32657</xdr:rowOff>
    </xdr:from>
    <xdr:to>
      <xdr:col>76</xdr:col>
      <xdr:colOff>114300</xdr:colOff>
      <xdr:row>56</xdr:row>
      <xdr:rowOff>65315</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3703300" y="9633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120650</xdr:rowOff>
    </xdr:from>
    <xdr:to>
      <xdr:col>67</xdr:col>
      <xdr:colOff>101600</xdr:colOff>
      <xdr:row>56</xdr:row>
      <xdr:rowOff>50800</xdr:rowOff>
    </xdr:to>
    <xdr:sp macro="" textlink="">
      <xdr:nvSpPr>
        <xdr:cNvPr id="461" name="楕円 460">
          <a:extLst>
            <a:ext uri="{FF2B5EF4-FFF2-40B4-BE49-F238E27FC236}">
              <a16:creationId xmlns:a16="http://schemas.microsoft.com/office/drawing/2014/main" id="{00000000-0008-0000-0200-0000CD010000}"/>
            </a:ext>
          </a:extLst>
        </xdr:cNvPr>
        <xdr:cNvSpPr/>
      </xdr:nvSpPr>
      <xdr:spPr>
        <a:xfrm>
          <a:off x="1276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0</xdr:rowOff>
    </xdr:from>
    <xdr:to>
      <xdr:col>71</xdr:col>
      <xdr:colOff>177800</xdr:colOff>
      <xdr:row>56</xdr:row>
      <xdr:rowOff>32657</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2814300" y="960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00000000-0008-0000-0200-0000D1010000}"/>
            </a:ext>
          </a:extLst>
        </xdr:cNvPr>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2611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165299</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5266044" y="942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132642</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00000000-0008-0000-0200-0000D4010000}"/>
            </a:ext>
          </a:extLst>
        </xdr:cNvPr>
        <xdr:cNvSpPr txBox="1"/>
      </xdr:nvSpPr>
      <xdr:spPr>
        <a:xfrm>
          <a:off x="143897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99984</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00000000-0008-0000-0200-0000D5010000}"/>
            </a:ext>
          </a:extLst>
        </xdr:cNvPr>
        <xdr:cNvSpPr txBox="1"/>
      </xdr:nvSpPr>
      <xdr:spPr>
        <a:xfrm>
          <a:off x="13500744" y="935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67327</xdr:rowOff>
    </xdr:from>
    <xdr:ext cx="340478" cy="259045"/>
    <xdr:sp macro="" textlink="">
      <xdr:nvSpPr>
        <xdr:cNvPr id="470" name="n_4mainValue【保健センター・保健所】&#10;有形固定資産減価償却率">
          <a:extLst>
            <a:ext uri="{FF2B5EF4-FFF2-40B4-BE49-F238E27FC236}">
              <a16:creationId xmlns:a16="http://schemas.microsoft.com/office/drawing/2014/main" id="{00000000-0008-0000-0200-0000D6010000}"/>
            </a:ext>
          </a:extLst>
        </xdr:cNvPr>
        <xdr:cNvSpPr txBox="1"/>
      </xdr:nvSpPr>
      <xdr:spPr>
        <a:xfrm>
          <a:off x="12644061" y="932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00000000-0008-0000-0200-0000EF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00000000-0008-0000-0200-0000F101000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00000000-0008-0000-0200-0000F3010000}"/>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00000000-0008-0000-0200-0000F5010000}"/>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3" name="フローチャート: 判断 502">
          <a:extLst>
            <a:ext uri="{FF2B5EF4-FFF2-40B4-BE49-F238E27FC236}">
              <a16:creationId xmlns:a16="http://schemas.microsoft.com/office/drawing/2014/main" id="{00000000-0008-0000-0200-0000F7010000}"/>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04" name="フローチャート: 判断 503">
          <a:extLst>
            <a:ext uri="{FF2B5EF4-FFF2-40B4-BE49-F238E27FC236}">
              <a16:creationId xmlns:a16="http://schemas.microsoft.com/office/drawing/2014/main" id="{00000000-0008-0000-0200-0000F8010000}"/>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05" name="フローチャート: 判断 504">
          <a:extLst>
            <a:ext uri="{FF2B5EF4-FFF2-40B4-BE49-F238E27FC236}">
              <a16:creationId xmlns:a16="http://schemas.microsoft.com/office/drawing/2014/main" id="{00000000-0008-0000-0200-0000F9010000}"/>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506" name="フローチャート: 判断 505">
          <a:extLst>
            <a:ext uri="{FF2B5EF4-FFF2-40B4-BE49-F238E27FC236}">
              <a16:creationId xmlns:a16="http://schemas.microsoft.com/office/drawing/2014/main" id="{00000000-0008-0000-0200-0000FA010000}"/>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17780</xdr:rowOff>
    </xdr:from>
    <xdr:to>
      <xdr:col>116</xdr:col>
      <xdr:colOff>114300</xdr:colOff>
      <xdr:row>64</xdr:row>
      <xdr:rowOff>119380</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221107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104157</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00000000-0008-0000-0200-000001020000}"/>
            </a:ext>
          </a:extLst>
        </xdr:cNvPr>
        <xdr:cNvSpPr txBox="1"/>
      </xdr:nvSpPr>
      <xdr:spPr>
        <a:xfrm>
          <a:off x="22199600" y="1090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17780</xdr:rowOff>
    </xdr:from>
    <xdr:to>
      <xdr:col>112</xdr:col>
      <xdr:colOff>38100</xdr:colOff>
      <xdr:row>64</xdr:row>
      <xdr:rowOff>119380</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21272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68580</xdr:rowOff>
    </xdr:from>
    <xdr:to>
      <xdr:col>116</xdr:col>
      <xdr:colOff>63500</xdr:colOff>
      <xdr:row>64</xdr:row>
      <xdr:rowOff>68580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21323300" y="11041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17780</xdr:rowOff>
    </xdr:from>
    <xdr:to>
      <xdr:col>107</xdr:col>
      <xdr:colOff>101600</xdr:colOff>
      <xdr:row>64</xdr:row>
      <xdr:rowOff>119380</xdr:rowOff>
    </xdr:to>
    <xdr:sp macro="" textlink="">
      <xdr:nvSpPr>
        <xdr:cNvPr id="516" name="楕円 515">
          <a:extLst>
            <a:ext uri="{FF2B5EF4-FFF2-40B4-BE49-F238E27FC236}">
              <a16:creationId xmlns:a16="http://schemas.microsoft.com/office/drawing/2014/main" id="{00000000-0008-0000-0200-000004020000}"/>
            </a:ext>
          </a:extLst>
        </xdr:cNvPr>
        <xdr:cNvSpPr/>
      </xdr:nvSpPr>
      <xdr:spPr>
        <a:xfrm>
          <a:off x="20383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68580</xdr:rowOff>
    </xdr:from>
    <xdr:to>
      <xdr:col>111</xdr:col>
      <xdr:colOff>177800</xdr:colOff>
      <xdr:row>64</xdr:row>
      <xdr:rowOff>68580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20434300" y="1104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17780</xdr:rowOff>
    </xdr:from>
    <xdr:to>
      <xdr:col>102</xdr:col>
      <xdr:colOff>165100</xdr:colOff>
      <xdr:row>64</xdr:row>
      <xdr:rowOff>119380</xdr:rowOff>
    </xdr:to>
    <xdr:sp macro="" textlink="">
      <xdr:nvSpPr>
        <xdr:cNvPr id="518" name="楕円 517">
          <a:extLst>
            <a:ext uri="{FF2B5EF4-FFF2-40B4-BE49-F238E27FC236}">
              <a16:creationId xmlns:a16="http://schemas.microsoft.com/office/drawing/2014/main" id="{00000000-0008-0000-0200-000006020000}"/>
            </a:ext>
          </a:extLst>
        </xdr:cNvPr>
        <xdr:cNvSpPr/>
      </xdr:nvSpPr>
      <xdr:spPr>
        <a:xfrm>
          <a:off x="19494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68580</xdr:rowOff>
    </xdr:from>
    <xdr:to>
      <xdr:col>107</xdr:col>
      <xdr:colOff>50800</xdr:colOff>
      <xdr:row>64</xdr:row>
      <xdr:rowOff>68580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9545300" y="1104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17780</xdr:rowOff>
    </xdr:from>
    <xdr:to>
      <xdr:col>98</xdr:col>
      <xdr:colOff>38100</xdr:colOff>
      <xdr:row>64</xdr:row>
      <xdr:rowOff>119380</xdr:rowOff>
    </xdr:to>
    <xdr:sp macro="" textlink="">
      <xdr:nvSpPr>
        <xdr:cNvPr id="520" name="楕円 519">
          <a:extLst>
            <a:ext uri="{FF2B5EF4-FFF2-40B4-BE49-F238E27FC236}">
              <a16:creationId xmlns:a16="http://schemas.microsoft.com/office/drawing/2014/main" id="{00000000-0008-0000-0200-000008020000}"/>
            </a:ext>
          </a:extLst>
        </xdr:cNvPr>
        <xdr:cNvSpPr/>
      </xdr:nvSpPr>
      <xdr:spPr>
        <a:xfrm>
          <a:off x="18605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68580</xdr:rowOff>
    </xdr:from>
    <xdr:to>
      <xdr:col>102</xdr:col>
      <xdr:colOff>114300</xdr:colOff>
      <xdr:row>64</xdr:row>
      <xdr:rowOff>68580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8656300" y="1104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522" name="n_1aveValue【保健センター・保健所】&#10;一人当たり面積">
          <a:extLst>
            <a:ext uri="{FF2B5EF4-FFF2-40B4-BE49-F238E27FC236}">
              <a16:creationId xmlns:a16="http://schemas.microsoft.com/office/drawing/2014/main" id="{00000000-0008-0000-0200-00000A020000}"/>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523" name="n_2aveValue【保健センター・保健所】&#10;一人当たり面積">
          <a:extLst>
            <a:ext uri="{FF2B5EF4-FFF2-40B4-BE49-F238E27FC236}">
              <a16:creationId xmlns:a16="http://schemas.microsoft.com/office/drawing/2014/main" id="{00000000-0008-0000-0200-00000B020000}"/>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524" name="n_3aveValue【保健センター・保健所】&#10;一人当たり面積">
          <a:extLst>
            <a:ext uri="{FF2B5EF4-FFF2-40B4-BE49-F238E27FC236}">
              <a16:creationId xmlns:a16="http://schemas.microsoft.com/office/drawing/2014/main" id="{00000000-0008-0000-0200-00000C020000}"/>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525" name="n_4aveValue【保健センター・保健所】&#10;一人当たり面積">
          <a:extLst>
            <a:ext uri="{FF2B5EF4-FFF2-40B4-BE49-F238E27FC236}">
              <a16:creationId xmlns:a16="http://schemas.microsoft.com/office/drawing/2014/main" id="{00000000-0008-0000-0200-00000D020000}"/>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110507</xdr:rowOff>
    </xdr:from>
    <xdr:ext cx="469744" cy="259045"/>
    <xdr:sp macro="" textlink="">
      <xdr:nvSpPr>
        <xdr:cNvPr id="526" name="n_1mainValue【保健センター・保健所】&#10;一人当たり面積">
          <a:extLst>
            <a:ext uri="{FF2B5EF4-FFF2-40B4-BE49-F238E27FC236}">
              <a16:creationId xmlns:a16="http://schemas.microsoft.com/office/drawing/2014/main" id="{00000000-0008-0000-0200-00000E020000}"/>
            </a:ext>
          </a:extLst>
        </xdr:cNvPr>
        <xdr:cNvSpPr txBox="1"/>
      </xdr:nvSpPr>
      <xdr:spPr>
        <a:xfrm>
          <a:off x="210757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110507</xdr:rowOff>
    </xdr:from>
    <xdr:ext cx="469744" cy="259045"/>
    <xdr:sp macro="" textlink="">
      <xdr:nvSpPr>
        <xdr:cNvPr id="527" name="n_2mainValue【保健センター・保健所】&#10;一人当たり面積">
          <a:extLst>
            <a:ext uri="{FF2B5EF4-FFF2-40B4-BE49-F238E27FC236}">
              <a16:creationId xmlns:a16="http://schemas.microsoft.com/office/drawing/2014/main" id="{00000000-0008-0000-0200-00000F020000}"/>
            </a:ext>
          </a:extLst>
        </xdr:cNvPr>
        <xdr:cNvSpPr txBox="1"/>
      </xdr:nvSpPr>
      <xdr:spPr>
        <a:xfrm>
          <a:off x="20199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110507</xdr:rowOff>
    </xdr:from>
    <xdr:ext cx="469744" cy="259045"/>
    <xdr:sp macro="" textlink="">
      <xdr:nvSpPr>
        <xdr:cNvPr id="528" name="n_3mainValue【保健センター・保健所】&#10;一人当たり面積">
          <a:extLst>
            <a:ext uri="{FF2B5EF4-FFF2-40B4-BE49-F238E27FC236}">
              <a16:creationId xmlns:a16="http://schemas.microsoft.com/office/drawing/2014/main" id="{00000000-0008-0000-0200-000010020000}"/>
            </a:ext>
          </a:extLst>
        </xdr:cNvPr>
        <xdr:cNvSpPr txBox="1"/>
      </xdr:nvSpPr>
      <xdr:spPr>
        <a:xfrm>
          <a:off x="19310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110507</xdr:rowOff>
    </xdr:from>
    <xdr:ext cx="469744" cy="259045"/>
    <xdr:sp macro="" textlink="">
      <xdr:nvSpPr>
        <xdr:cNvPr id="529" name="n_4mainValue【保健センター・保健所】&#10;一人当たり面積">
          <a:extLst>
            <a:ext uri="{FF2B5EF4-FFF2-40B4-BE49-F238E27FC236}">
              <a16:creationId xmlns:a16="http://schemas.microsoft.com/office/drawing/2014/main" id="{00000000-0008-0000-0200-000011020000}"/>
            </a:ext>
          </a:extLst>
        </xdr:cNvPr>
        <xdr:cNvSpPr txBox="1"/>
      </xdr:nvSpPr>
      <xdr:spPr>
        <a:xfrm>
          <a:off x="18421427"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200-00001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00000000-0008-0000-0200-00001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00000000-0008-0000-0200-00002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消防施設】&#10;有形固定資産減価償却率最小値テキスト">
          <a:extLst>
            <a:ext uri="{FF2B5EF4-FFF2-40B4-BE49-F238E27FC236}">
              <a16:creationId xmlns:a16="http://schemas.microsoft.com/office/drawing/2014/main" id="{00000000-0008-0000-0200-00002B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00000000-0008-0000-0200-00002D020000}"/>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00000000-0008-0000-0200-00002F020000}"/>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1" name="フローチャート: 判断 560">
          <a:extLst>
            <a:ext uri="{FF2B5EF4-FFF2-40B4-BE49-F238E27FC236}">
              <a16:creationId xmlns:a16="http://schemas.microsoft.com/office/drawing/2014/main" id="{00000000-0008-0000-0200-000031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2" name="フローチャート: 判断 561">
          <a:extLst>
            <a:ext uri="{FF2B5EF4-FFF2-40B4-BE49-F238E27FC236}">
              <a16:creationId xmlns:a16="http://schemas.microsoft.com/office/drawing/2014/main" id="{00000000-0008-0000-0200-000032020000}"/>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3" name="フローチャート: 判断 562">
          <a:extLst>
            <a:ext uri="{FF2B5EF4-FFF2-40B4-BE49-F238E27FC236}">
              <a16:creationId xmlns:a16="http://schemas.microsoft.com/office/drawing/2014/main" id="{00000000-0008-0000-0200-000033020000}"/>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4" name="フローチャート: 判断 563">
          <a:extLst>
            <a:ext uri="{FF2B5EF4-FFF2-40B4-BE49-F238E27FC236}">
              <a16:creationId xmlns:a16="http://schemas.microsoft.com/office/drawing/2014/main" id="{00000000-0008-0000-0200-000034020000}"/>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141605</xdr:rowOff>
    </xdr:from>
    <xdr:to>
      <xdr:col>85</xdr:col>
      <xdr:colOff>177800</xdr:colOff>
      <xdr:row>85</xdr:row>
      <xdr:rowOff>71755</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62687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120032</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00000000-0008-0000-0200-00003B020000}"/>
            </a:ext>
          </a:extLst>
        </xdr:cNvPr>
        <xdr:cNvSpPr txBox="1"/>
      </xdr:nvSpPr>
      <xdr:spPr>
        <a:xfrm>
          <a:off x="16357600"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114936</xdr:rowOff>
    </xdr:from>
    <xdr:to>
      <xdr:col>81</xdr:col>
      <xdr:colOff>101600</xdr:colOff>
      <xdr:row>85</xdr:row>
      <xdr:rowOff>45086</xdr:rowOff>
    </xdr:to>
    <xdr:sp macro="" textlink="">
      <xdr:nvSpPr>
        <xdr:cNvPr id="572" name="楕円 571">
          <a:extLst>
            <a:ext uri="{FF2B5EF4-FFF2-40B4-BE49-F238E27FC236}">
              <a16:creationId xmlns:a16="http://schemas.microsoft.com/office/drawing/2014/main" id="{00000000-0008-0000-0200-00003C020000}"/>
            </a:ext>
          </a:extLst>
        </xdr:cNvPr>
        <xdr:cNvSpPr/>
      </xdr:nvSpPr>
      <xdr:spPr>
        <a:xfrm>
          <a:off x="15430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165736</xdr:rowOff>
    </xdr:from>
    <xdr:to>
      <xdr:col>85</xdr:col>
      <xdr:colOff>127000</xdr:colOff>
      <xdr:row>85</xdr:row>
      <xdr:rowOff>20955</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5481300" y="1456753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86361</xdr:rowOff>
    </xdr:from>
    <xdr:to>
      <xdr:col>76</xdr:col>
      <xdr:colOff>165100</xdr:colOff>
      <xdr:row>85</xdr:row>
      <xdr:rowOff>16511</xdr:rowOff>
    </xdr:to>
    <xdr:sp macro="" textlink="">
      <xdr:nvSpPr>
        <xdr:cNvPr id="574" name="楕円 573">
          <a:extLst>
            <a:ext uri="{FF2B5EF4-FFF2-40B4-BE49-F238E27FC236}">
              <a16:creationId xmlns:a16="http://schemas.microsoft.com/office/drawing/2014/main" id="{00000000-0008-0000-0200-00003E020000}"/>
            </a:ext>
          </a:extLst>
        </xdr:cNvPr>
        <xdr:cNvSpPr/>
      </xdr:nvSpPr>
      <xdr:spPr>
        <a:xfrm>
          <a:off x="14541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137161</xdr:rowOff>
    </xdr:from>
    <xdr:to>
      <xdr:col>81</xdr:col>
      <xdr:colOff>50800</xdr:colOff>
      <xdr:row>84</xdr:row>
      <xdr:rowOff>165736</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4592300" y="145389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57786</xdr:rowOff>
    </xdr:from>
    <xdr:to>
      <xdr:col>72</xdr:col>
      <xdr:colOff>38100</xdr:colOff>
      <xdr:row>84</xdr:row>
      <xdr:rowOff>159386</xdr:rowOff>
    </xdr:to>
    <xdr:sp macro="" textlink="">
      <xdr:nvSpPr>
        <xdr:cNvPr id="576" name="楕円 575">
          <a:extLst>
            <a:ext uri="{FF2B5EF4-FFF2-40B4-BE49-F238E27FC236}">
              <a16:creationId xmlns:a16="http://schemas.microsoft.com/office/drawing/2014/main" id="{00000000-0008-0000-0200-000040020000}"/>
            </a:ext>
          </a:extLst>
        </xdr:cNvPr>
        <xdr:cNvSpPr/>
      </xdr:nvSpPr>
      <xdr:spPr>
        <a:xfrm>
          <a:off x="13652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108586</xdr:rowOff>
    </xdr:from>
    <xdr:to>
      <xdr:col>76</xdr:col>
      <xdr:colOff>114300</xdr:colOff>
      <xdr:row>84</xdr:row>
      <xdr:rowOff>137161</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3703300" y="145103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27305</xdr:rowOff>
    </xdr:from>
    <xdr:to>
      <xdr:col>67</xdr:col>
      <xdr:colOff>101600</xdr:colOff>
      <xdr:row>84</xdr:row>
      <xdr:rowOff>128905</xdr:rowOff>
    </xdr:to>
    <xdr:sp macro="" textlink="">
      <xdr:nvSpPr>
        <xdr:cNvPr id="578" name="楕円 577">
          <a:extLst>
            <a:ext uri="{FF2B5EF4-FFF2-40B4-BE49-F238E27FC236}">
              <a16:creationId xmlns:a16="http://schemas.microsoft.com/office/drawing/2014/main" id="{00000000-0008-0000-0200-000042020000}"/>
            </a:ext>
          </a:extLst>
        </xdr:cNvPr>
        <xdr:cNvSpPr/>
      </xdr:nvSpPr>
      <xdr:spPr>
        <a:xfrm>
          <a:off x="12763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78105</xdr:rowOff>
    </xdr:from>
    <xdr:to>
      <xdr:col>71</xdr:col>
      <xdr:colOff>177800</xdr:colOff>
      <xdr:row>84</xdr:row>
      <xdr:rowOff>108586</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2814300" y="144799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80" name="n_1aveValue【消防施設】&#10;有形固定資産減価償却率">
          <a:extLst>
            <a:ext uri="{FF2B5EF4-FFF2-40B4-BE49-F238E27FC236}">
              <a16:creationId xmlns:a16="http://schemas.microsoft.com/office/drawing/2014/main" id="{00000000-0008-0000-0200-00004402000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581" name="n_2aveValue【消防施設】&#10;有形固定資産減価償却率">
          <a:extLst>
            <a:ext uri="{FF2B5EF4-FFF2-40B4-BE49-F238E27FC236}">
              <a16:creationId xmlns:a16="http://schemas.microsoft.com/office/drawing/2014/main" id="{00000000-0008-0000-0200-000045020000}"/>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582" name="n_3aveValue【消防施設】&#10;有形固定資産減価償却率">
          <a:extLst>
            <a:ext uri="{FF2B5EF4-FFF2-40B4-BE49-F238E27FC236}">
              <a16:creationId xmlns:a16="http://schemas.microsoft.com/office/drawing/2014/main" id="{00000000-0008-0000-0200-000046020000}"/>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583" name="n_4aveValue【消防施設】&#10;有形固定資産減価償却率">
          <a:extLst>
            <a:ext uri="{FF2B5EF4-FFF2-40B4-BE49-F238E27FC236}">
              <a16:creationId xmlns:a16="http://schemas.microsoft.com/office/drawing/2014/main" id="{00000000-0008-0000-0200-000047020000}"/>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36213</xdr:rowOff>
    </xdr:from>
    <xdr:ext cx="405111" cy="259045"/>
    <xdr:sp macro="" textlink="">
      <xdr:nvSpPr>
        <xdr:cNvPr id="584" name="n_1mainValue【消防施設】&#10;有形固定資産減価償却率">
          <a:extLst>
            <a:ext uri="{FF2B5EF4-FFF2-40B4-BE49-F238E27FC236}">
              <a16:creationId xmlns:a16="http://schemas.microsoft.com/office/drawing/2014/main" id="{00000000-0008-0000-0200-000048020000}"/>
            </a:ext>
          </a:extLst>
        </xdr:cNvPr>
        <xdr:cNvSpPr txBox="1"/>
      </xdr:nvSpPr>
      <xdr:spPr>
        <a:xfrm>
          <a:off x="152660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7638</xdr:rowOff>
    </xdr:from>
    <xdr:ext cx="405111" cy="259045"/>
    <xdr:sp macro="" textlink="">
      <xdr:nvSpPr>
        <xdr:cNvPr id="585" name="n_2mainValue【消防施設】&#10;有形固定資産減価償却率">
          <a:extLst>
            <a:ext uri="{FF2B5EF4-FFF2-40B4-BE49-F238E27FC236}">
              <a16:creationId xmlns:a16="http://schemas.microsoft.com/office/drawing/2014/main" id="{00000000-0008-0000-0200-000049020000}"/>
            </a:ext>
          </a:extLst>
        </xdr:cNvPr>
        <xdr:cNvSpPr txBox="1"/>
      </xdr:nvSpPr>
      <xdr:spPr>
        <a:xfrm>
          <a:off x="143897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150513</xdr:rowOff>
    </xdr:from>
    <xdr:ext cx="405111" cy="259045"/>
    <xdr:sp macro="" textlink="">
      <xdr:nvSpPr>
        <xdr:cNvPr id="586" name="n_3mainValue【消防施設】&#10;有形固定資産減価償却率">
          <a:extLst>
            <a:ext uri="{FF2B5EF4-FFF2-40B4-BE49-F238E27FC236}">
              <a16:creationId xmlns:a16="http://schemas.microsoft.com/office/drawing/2014/main" id="{00000000-0008-0000-0200-00004A020000}"/>
            </a:ext>
          </a:extLst>
        </xdr:cNvPr>
        <xdr:cNvSpPr txBox="1"/>
      </xdr:nvSpPr>
      <xdr:spPr>
        <a:xfrm>
          <a:off x="135007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120032</xdr:rowOff>
    </xdr:from>
    <xdr:ext cx="405111" cy="259045"/>
    <xdr:sp macro="" textlink="">
      <xdr:nvSpPr>
        <xdr:cNvPr id="587" name="n_4mainValue【消防施設】&#10;有形固定資産減価償却率">
          <a:extLst>
            <a:ext uri="{FF2B5EF4-FFF2-40B4-BE49-F238E27FC236}">
              <a16:creationId xmlns:a16="http://schemas.microsoft.com/office/drawing/2014/main" id="{00000000-0008-0000-0200-00004B020000}"/>
            </a:ext>
          </a:extLst>
        </xdr:cNvPr>
        <xdr:cNvSpPr txBox="1"/>
      </xdr:nvSpPr>
      <xdr:spPr>
        <a:xfrm>
          <a:off x="12611744"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00000000-0008-0000-0200-00006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a:extLst>
            <a:ext uri="{FF2B5EF4-FFF2-40B4-BE49-F238E27FC236}">
              <a16:creationId xmlns:a16="http://schemas.microsoft.com/office/drawing/2014/main" id="{00000000-0008-0000-0200-00006202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2" name="【消防施設】&#10;一人当たり面積最大値テキスト">
          <a:extLst>
            <a:ext uri="{FF2B5EF4-FFF2-40B4-BE49-F238E27FC236}">
              <a16:creationId xmlns:a16="http://schemas.microsoft.com/office/drawing/2014/main" id="{00000000-0008-0000-0200-00006402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14" name="【消防施設】&#10;一人当たり面積平均値テキスト">
          <a:extLst>
            <a:ext uri="{FF2B5EF4-FFF2-40B4-BE49-F238E27FC236}">
              <a16:creationId xmlns:a16="http://schemas.microsoft.com/office/drawing/2014/main" id="{00000000-0008-0000-0200-000066020000}"/>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7" name="フローチャート: 判断 616">
          <a:extLst>
            <a:ext uri="{FF2B5EF4-FFF2-40B4-BE49-F238E27FC236}">
              <a16:creationId xmlns:a16="http://schemas.microsoft.com/office/drawing/2014/main" id="{00000000-0008-0000-0200-000069020000}"/>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9" name="フローチャート: 判断 618">
          <a:extLst>
            <a:ext uri="{FF2B5EF4-FFF2-40B4-BE49-F238E27FC236}">
              <a16:creationId xmlns:a16="http://schemas.microsoft.com/office/drawing/2014/main" id="{00000000-0008-0000-0200-00006B020000}"/>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108458</xdr:rowOff>
    </xdr:from>
    <xdr:to>
      <xdr:col>116</xdr:col>
      <xdr:colOff>114300</xdr:colOff>
      <xdr:row>82</xdr:row>
      <xdr:rowOff>38608</xdr:rowOff>
    </xdr:to>
    <xdr:sp macro="" textlink="">
      <xdr:nvSpPr>
        <xdr:cNvPr id="625" name="楕円 624">
          <a:extLst>
            <a:ext uri="{FF2B5EF4-FFF2-40B4-BE49-F238E27FC236}">
              <a16:creationId xmlns:a16="http://schemas.microsoft.com/office/drawing/2014/main" id="{00000000-0008-0000-0200-000071020000}"/>
            </a:ext>
          </a:extLst>
        </xdr:cNvPr>
        <xdr:cNvSpPr/>
      </xdr:nvSpPr>
      <xdr:spPr>
        <a:xfrm>
          <a:off x="221107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131335</xdr:rowOff>
    </xdr:from>
    <xdr:ext cx="469744" cy="259045"/>
    <xdr:sp macro="" textlink="">
      <xdr:nvSpPr>
        <xdr:cNvPr id="626" name="【消防施設】&#10;一人当たり面積該当値テキスト">
          <a:extLst>
            <a:ext uri="{FF2B5EF4-FFF2-40B4-BE49-F238E27FC236}">
              <a16:creationId xmlns:a16="http://schemas.microsoft.com/office/drawing/2014/main" id="{00000000-0008-0000-0200-000072020000}"/>
            </a:ext>
          </a:extLst>
        </xdr:cNvPr>
        <xdr:cNvSpPr txBox="1"/>
      </xdr:nvSpPr>
      <xdr:spPr>
        <a:xfrm>
          <a:off x="22199600" y="1384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108458</xdr:rowOff>
    </xdr:from>
    <xdr:to>
      <xdr:col>112</xdr:col>
      <xdr:colOff>38100</xdr:colOff>
      <xdr:row>82</xdr:row>
      <xdr:rowOff>38608</xdr:rowOff>
    </xdr:to>
    <xdr:sp macro="" textlink="">
      <xdr:nvSpPr>
        <xdr:cNvPr id="627" name="楕円 626">
          <a:extLst>
            <a:ext uri="{FF2B5EF4-FFF2-40B4-BE49-F238E27FC236}">
              <a16:creationId xmlns:a16="http://schemas.microsoft.com/office/drawing/2014/main" id="{00000000-0008-0000-0200-000073020000}"/>
            </a:ext>
          </a:extLst>
        </xdr:cNvPr>
        <xdr:cNvSpPr/>
      </xdr:nvSpPr>
      <xdr:spPr>
        <a:xfrm>
          <a:off x="21272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159258</xdr:rowOff>
    </xdr:from>
    <xdr:to>
      <xdr:col>116</xdr:col>
      <xdr:colOff>63500</xdr:colOff>
      <xdr:row>81</xdr:row>
      <xdr:rowOff>159258</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21323300" y="14046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108458</xdr:rowOff>
    </xdr:from>
    <xdr:to>
      <xdr:col>107</xdr:col>
      <xdr:colOff>101600</xdr:colOff>
      <xdr:row>82</xdr:row>
      <xdr:rowOff>38608</xdr:rowOff>
    </xdr:to>
    <xdr:sp macro="" textlink="">
      <xdr:nvSpPr>
        <xdr:cNvPr id="629" name="楕円 628">
          <a:extLst>
            <a:ext uri="{FF2B5EF4-FFF2-40B4-BE49-F238E27FC236}">
              <a16:creationId xmlns:a16="http://schemas.microsoft.com/office/drawing/2014/main" id="{00000000-0008-0000-0200-000075020000}"/>
            </a:ext>
          </a:extLst>
        </xdr:cNvPr>
        <xdr:cNvSpPr/>
      </xdr:nvSpPr>
      <xdr:spPr>
        <a:xfrm>
          <a:off x="20383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159258</xdr:rowOff>
    </xdr:from>
    <xdr:to>
      <xdr:col>111</xdr:col>
      <xdr:colOff>177800</xdr:colOff>
      <xdr:row>81</xdr:row>
      <xdr:rowOff>159258</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20434300" y="14046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103887</xdr:rowOff>
    </xdr:from>
    <xdr:to>
      <xdr:col>102</xdr:col>
      <xdr:colOff>165100</xdr:colOff>
      <xdr:row>82</xdr:row>
      <xdr:rowOff>34037</xdr:rowOff>
    </xdr:to>
    <xdr:sp macro="" textlink="">
      <xdr:nvSpPr>
        <xdr:cNvPr id="631" name="楕円 630">
          <a:extLst>
            <a:ext uri="{FF2B5EF4-FFF2-40B4-BE49-F238E27FC236}">
              <a16:creationId xmlns:a16="http://schemas.microsoft.com/office/drawing/2014/main" id="{00000000-0008-0000-0200-000077020000}"/>
            </a:ext>
          </a:extLst>
        </xdr:cNvPr>
        <xdr:cNvSpPr/>
      </xdr:nvSpPr>
      <xdr:spPr>
        <a:xfrm>
          <a:off x="19494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154687</xdr:rowOff>
    </xdr:from>
    <xdr:to>
      <xdr:col>107</xdr:col>
      <xdr:colOff>50800</xdr:colOff>
      <xdr:row>81</xdr:row>
      <xdr:rowOff>159258</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9545300" y="140421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99313</xdr:rowOff>
    </xdr:from>
    <xdr:to>
      <xdr:col>98</xdr:col>
      <xdr:colOff>38100</xdr:colOff>
      <xdr:row>82</xdr:row>
      <xdr:rowOff>29463</xdr:rowOff>
    </xdr:to>
    <xdr:sp macro="" textlink="">
      <xdr:nvSpPr>
        <xdr:cNvPr id="633" name="楕円 632">
          <a:extLst>
            <a:ext uri="{FF2B5EF4-FFF2-40B4-BE49-F238E27FC236}">
              <a16:creationId xmlns:a16="http://schemas.microsoft.com/office/drawing/2014/main" id="{00000000-0008-0000-0200-000079020000}"/>
            </a:ext>
          </a:extLst>
        </xdr:cNvPr>
        <xdr:cNvSpPr/>
      </xdr:nvSpPr>
      <xdr:spPr>
        <a:xfrm>
          <a:off x="18605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150113</xdr:rowOff>
    </xdr:from>
    <xdr:to>
      <xdr:col>102</xdr:col>
      <xdr:colOff>114300</xdr:colOff>
      <xdr:row>81</xdr:row>
      <xdr:rowOff>154687</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8656300" y="140375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635" name="n_1aveValue【消防施設】&#10;一人当たり面積">
          <a:extLst>
            <a:ext uri="{FF2B5EF4-FFF2-40B4-BE49-F238E27FC236}">
              <a16:creationId xmlns:a16="http://schemas.microsoft.com/office/drawing/2014/main" id="{00000000-0008-0000-0200-00007B020000}"/>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636" name="n_2aveValue【消防施設】&#10;一人当たり面積">
          <a:extLst>
            <a:ext uri="{FF2B5EF4-FFF2-40B4-BE49-F238E27FC236}">
              <a16:creationId xmlns:a16="http://schemas.microsoft.com/office/drawing/2014/main" id="{00000000-0008-0000-0200-00007C020000}"/>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37" name="n_3aveValue【消防施設】&#10;一人当たり面積">
          <a:extLst>
            <a:ext uri="{FF2B5EF4-FFF2-40B4-BE49-F238E27FC236}">
              <a16:creationId xmlns:a16="http://schemas.microsoft.com/office/drawing/2014/main" id="{00000000-0008-0000-0200-00007D020000}"/>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638" name="n_4aveValue【消防施設】&#10;一人当たり面積">
          <a:extLst>
            <a:ext uri="{FF2B5EF4-FFF2-40B4-BE49-F238E27FC236}">
              <a16:creationId xmlns:a16="http://schemas.microsoft.com/office/drawing/2014/main" id="{00000000-0008-0000-0200-00007E020000}"/>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55135</xdr:rowOff>
    </xdr:from>
    <xdr:ext cx="469744" cy="259045"/>
    <xdr:sp macro="" textlink="">
      <xdr:nvSpPr>
        <xdr:cNvPr id="639" name="n_1mainValue【消防施設】&#10;一人当たり面積">
          <a:extLst>
            <a:ext uri="{FF2B5EF4-FFF2-40B4-BE49-F238E27FC236}">
              <a16:creationId xmlns:a16="http://schemas.microsoft.com/office/drawing/2014/main" id="{00000000-0008-0000-0200-00007F020000}"/>
            </a:ext>
          </a:extLst>
        </xdr:cNvPr>
        <xdr:cNvSpPr txBox="1"/>
      </xdr:nvSpPr>
      <xdr:spPr>
        <a:xfrm>
          <a:off x="21075727" y="1377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55135</xdr:rowOff>
    </xdr:from>
    <xdr:ext cx="469744" cy="259045"/>
    <xdr:sp macro="" textlink="">
      <xdr:nvSpPr>
        <xdr:cNvPr id="640" name="n_2mainValue【消防施設】&#10;一人当たり面積">
          <a:extLst>
            <a:ext uri="{FF2B5EF4-FFF2-40B4-BE49-F238E27FC236}">
              <a16:creationId xmlns:a16="http://schemas.microsoft.com/office/drawing/2014/main" id="{00000000-0008-0000-0200-000080020000}"/>
            </a:ext>
          </a:extLst>
        </xdr:cNvPr>
        <xdr:cNvSpPr txBox="1"/>
      </xdr:nvSpPr>
      <xdr:spPr>
        <a:xfrm>
          <a:off x="20199427" y="1377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50564</xdr:rowOff>
    </xdr:from>
    <xdr:ext cx="469744" cy="259045"/>
    <xdr:sp macro="" textlink="">
      <xdr:nvSpPr>
        <xdr:cNvPr id="641" name="n_3mainValue【消防施設】&#10;一人当たり面積">
          <a:extLst>
            <a:ext uri="{FF2B5EF4-FFF2-40B4-BE49-F238E27FC236}">
              <a16:creationId xmlns:a16="http://schemas.microsoft.com/office/drawing/2014/main" id="{00000000-0008-0000-0200-000081020000}"/>
            </a:ext>
          </a:extLst>
        </xdr:cNvPr>
        <xdr:cNvSpPr txBox="1"/>
      </xdr:nvSpPr>
      <xdr:spPr>
        <a:xfrm>
          <a:off x="19310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45990</xdr:rowOff>
    </xdr:from>
    <xdr:ext cx="469744" cy="259045"/>
    <xdr:sp macro="" textlink="">
      <xdr:nvSpPr>
        <xdr:cNvPr id="642" name="n_4mainValue【消防施設】&#10;一人当たり面積">
          <a:extLst>
            <a:ext uri="{FF2B5EF4-FFF2-40B4-BE49-F238E27FC236}">
              <a16:creationId xmlns:a16="http://schemas.microsoft.com/office/drawing/2014/main" id="{00000000-0008-0000-0200-000082020000}"/>
            </a:ext>
          </a:extLst>
        </xdr:cNvPr>
        <xdr:cNvSpPr txBox="1"/>
      </xdr:nvSpPr>
      <xdr:spPr>
        <a:xfrm>
          <a:off x="18421427" y="137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00000000-0008-0000-0200-00009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00000000-0008-0000-0200-00009D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71" name="【庁舎】&#10;有形固定資産減価償却率最大値テキスト">
          <a:extLst>
            <a:ext uri="{FF2B5EF4-FFF2-40B4-BE49-F238E27FC236}">
              <a16:creationId xmlns:a16="http://schemas.microsoft.com/office/drawing/2014/main" id="{00000000-0008-0000-0200-00009F020000}"/>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673" name="【庁舎】&#10;有形固定資産減価償却率平均値テキスト">
          <a:extLst>
            <a:ext uri="{FF2B5EF4-FFF2-40B4-BE49-F238E27FC236}">
              <a16:creationId xmlns:a16="http://schemas.microsoft.com/office/drawing/2014/main" id="{00000000-0008-0000-0200-0000A1020000}"/>
            </a:ext>
          </a:extLst>
        </xdr:cNvPr>
        <xdr:cNvSpPr txBox="1"/>
      </xdr:nvSpPr>
      <xdr:spPr>
        <a:xfrm>
          <a:off x="16357600" y="17875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6" name="フローチャート: 判断 675">
          <a:extLst>
            <a:ext uri="{FF2B5EF4-FFF2-40B4-BE49-F238E27FC236}">
              <a16:creationId xmlns:a16="http://schemas.microsoft.com/office/drawing/2014/main" id="{00000000-0008-0000-0200-0000A402000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7" name="フローチャート: 判断 676">
          <a:extLst>
            <a:ext uri="{FF2B5EF4-FFF2-40B4-BE49-F238E27FC236}">
              <a16:creationId xmlns:a16="http://schemas.microsoft.com/office/drawing/2014/main" id="{00000000-0008-0000-0200-0000A5020000}"/>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8" name="フローチャート: 判断 677">
          <a:extLst>
            <a:ext uri="{FF2B5EF4-FFF2-40B4-BE49-F238E27FC236}">
              <a16:creationId xmlns:a16="http://schemas.microsoft.com/office/drawing/2014/main" id="{00000000-0008-0000-0200-0000A6020000}"/>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61323</xdr:rowOff>
    </xdr:from>
    <xdr:to>
      <xdr:col>85</xdr:col>
      <xdr:colOff>177800</xdr:colOff>
      <xdr:row>101</xdr:row>
      <xdr:rowOff>162923</xdr:rowOff>
    </xdr:to>
    <xdr:sp macro="" textlink="">
      <xdr:nvSpPr>
        <xdr:cNvPr id="684" name="楕円 683">
          <a:extLst>
            <a:ext uri="{FF2B5EF4-FFF2-40B4-BE49-F238E27FC236}">
              <a16:creationId xmlns:a16="http://schemas.microsoft.com/office/drawing/2014/main" id="{00000000-0008-0000-0200-0000AC020000}"/>
            </a:ext>
          </a:extLst>
        </xdr:cNvPr>
        <xdr:cNvSpPr/>
      </xdr:nvSpPr>
      <xdr:spPr>
        <a:xfrm>
          <a:off x="16268700" y="1737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84200</xdr:rowOff>
    </xdr:from>
    <xdr:ext cx="405111" cy="259045"/>
    <xdr:sp macro="" textlink="">
      <xdr:nvSpPr>
        <xdr:cNvPr id="685" name="【庁舎】&#10;有形固定資産減価償却率該当値テキスト">
          <a:extLst>
            <a:ext uri="{FF2B5EF4-FFF2-40B4-BE49-F238E27FC236}">
              <a16:creationId xmlns:a16="http://schemas.microsoft.com/office/drawing/2014/main" id="{00000000-0008-0000-0200-0000AD020000}"/>
            </a:ext>
          </a:extLst>
        </xdr:cNvPr>
        <xdr:cNvSpPr txBox="1"/>
      </xdr:nvSpPr>
      <xdr:spPr>
        <a:xfrm>
          <a:off x="16357600" y="1722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15602</xdr:rowOff>
    </xdr:from>
    <xdr:to>
      <xdr:col>81</xdr:col>
      <xdr:colOff>101600</xdr:colOff>
      <xdr:row>101</xdr:row>
      <xdr:rowOff>117202</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15430500" y="173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66402</xdr:rowOff>
    </xdr:from>
    <xdr:to>
      <xdr:col>85</xdr:col>
      <xdr:colOff>127000</xdr:colOff>
      <xdr:row>101</xdr:row>
      <xdr:rowOff>112123</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5481300" y="1738285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139700</xdr:rowOff>
    </xdr:from>
    <xdr:to>
      <xdr:col>76</xdr:col>
      <xdr:colOff>165100</xdr:colOff>
      <xdr:row>101</xdr:row>
      <xdr:rowOff>69850</xdr:rowOff>
    </xdr:to>
    <xdr:sp macro="" textlink="">
      <xdr:nvSpPr>
        <xdr:cNvPr id="688" name="楕円 687">
          <a:extLst>
            <a:ext uri="{FF2B5EF4-FFF2-40B4-BE49-F238E27FC236}">
              <a16:creationId xmlns:a16="http://schemas.microsoft.com/office/drawing/2014/main" id="{00000000-0008-0000-0200-0000B0020000}"/>
            </a:ext>
          </a:extLst>
        </xdr:cNvPr>
        <xdr:cNvSpPr/>
      </xdr:nvSpPr>
      <xdr:spPr>
        <a:xfrm>
          <a:off x="14541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19050</xdr:rowOff>
    </xdr:from>
    <xdr:to>
      <xdr:col>81</xdr:col>
      <xdr:colOff>50800</xdr:colOff>
      <xdr:row>101</xdr:row>
      <xdr:rowOff>66402</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4592300" y="17335500"/>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92348</xdr:rowOff>
    </xdr:from>
    <xdr:to>
      <xdr:col>72</xdr:col>
      <xdr:colOff>38100</xdr:colOff>
      <xdr:row>101</xdr:row>
      <xdr:rowOff>22498</xdr:rowOff>
    </xdr:to>
    <xdr:sp macro="" textlink="">
      <xdr:nvSpPr>
        <xdr:cNvPr id="690" name="楕円 689">
          <a:extLst>
            <a:ext uri="{FF2B5EF4-FFF2-40B4-BE49-F238E27FC236}">
              <a16:creationId xmlns:a16="http://schemas.microsoft.com/office/drawing/2014/main" id="{00000000-0008-0000-0200-0000B2020000}"/>
            </a:ext>
          </a:extLst>
        </xdr:cNvPr>
        <xdr:cNvSpPr/>
      </xdr:nvSpPr>
      <xdr:spPr>
        <a:xfrm>
          <a:off x="13652500" y="172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143148</xdr:rowOff>
    </xdr:from>
    <xdr:to>
      <xdr:col>76</xdr:col>
      <xdr:colOff>114300</xdr:colOff>
      <xdr:row>101</xdr:row>
      <xdr:rowOff>19050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3703300" y="17288148"/>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61323</xdr:rowOff>
    </xdr:from>
    <xdr:to>
      <xdr:col>67</xdr:col>
      <xdr:colOff>101600</xdr:colOff>
      <xdr:row>100</xdr:row>
      <xdr:rowOff>162923</xdr:rowOff>
    </xdr:to>
    <xdr:sp macro="" textlink="">
      <xdr:nvSpPr>
        <xdr:cNvPr id="692" name="楕円 691">
          <a:extLst>
            <a:ext uri="{FF2B5EF4-FFF2-40B4-BE49-F238E27FC236}">
              <a16:creationId xmlns:a16="http://schemas.microsoft.com/office/drawing/2014/main" id="{00000000-0008-0000-0200-0000B4020000}"/>
            </a:ext>
          </a:extLst>
        </xdr:cNvPr>
        <xdr:cNvSpPr/>
      </xdr:nvSpPr>
      <xdr:spPr>
        <a:xfrm>
          <a:off x="12763500" y="172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112123</xdr:rowOff>
    </xdr:from>
    <xdr:to>
      <xdr:col>71</xdr:col>
      <xdr:colOff>177800</xdr:colOff>
      <xdr:row>100</xdr:row>
      <xdr:rowOff>143148</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2814300" y="1725712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694" name="n_1aveValue【庁舎】&#10;有形固定資産減価償却率">
          <a:extLst>
            <a:ext uri="{FF2B5EF4-FFF2-40B4-BE49-F238E27FC236}">
              <a16:creationId xmlns:a16="http://schemas.microsoft.com/office/drawing/2014/main" id="{00000000-0008-0000-0200-0000B6020000}"/>
            </a:ext>
          </a:extLst>
        </xdr:cNvPr>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695" name="n_2aveValue【庁舎】&#10;有形固定資産減価償却率">
          <a:extLst>
            <a:ext uri="{FF2B5EF4-FFF2-40B4-BE49-F238E27FC236}">
              <a16:creationId xmlns:a16="http://schemas.microsoft.com/office/drawing/2014/main" id="{00000000-0008-0000-0200-0000B7020000}"/>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696" name="n_3aveValue【庁舎】&#10;有形固定資産減価償却率">
          <a:extLst>
            <a:ext uri="{FF2B5EF4-FFF2-40B4-BE49-F238E27FC236}">
              <a16:creationId xmlns:a16="http://schemas.microsoft.com/office/drawing/2014/main" id="{00000000-0008-0000-0200-0000B8020000}"/>
            </a:ext>
          </a:extLst>
        </xdr:cNvPr>
        <xdr:cNvSpPr txBox="1"/>
      </xdr:nvSpPr>
      <xdr:spPr>
        <a:xfrm>
          <a:off x="13500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697" name="n_4aveValue【庁舎】&#10;有形固定資産減価償却率">
          <a:extLst>
            <a:ext uri="{FF2B5EF4-FFF2-40B4-BE49-F238E27FC236}">
              <a16:creationId xmlns:a16="http://schemas.microsoft.com/office/drawing/2014/main" id="{00000000-0008-0000-0200-0000B9020000}"/>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133729</xdr:rowOff>
    </xdr:from>
    <xdr:ext cx="405111" cy="259045"/>
    <xdr:sp macro="" textlink="">
      <xdr:nvSpPr>
        <xdr:cNvPr id="698" name="n_1mainValue【庁舎】&#10;有形固定資産減価償却率">
          <a:extLst>
            <a:ext uri="{FF2B5EF4-FFF2-40B4-BE49-F238E27FC236}">
              <a16:creationId xmlns:a16="http://schemas.microsoft.com/office/drawing/2014/main" id="{00000000-0008-0000-0200-0000BA020000}"/>
            </a:ext>
          </a:extLst>
        </xdr:cNvPr>
        <xdr:cNvSpPr txBox="1"/>
      </xdr:nvSpPr>
      <xdr:spPr>
        <a:xfrm>
          <a:off x="15266044" y="171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86377</xdr:rowOff>
    </xdr:from>
    <xdr:ext cx="405111" cy="259045"/>
    <xdr:sp macro="" textlink="">
      <xdr:nvSpPr>
        <xdr:cNvPr id="699" name="n_2mainValue【庁舎】&#10;有形固定資産減価償却率">
          <a:extLst>
            <a:ext uri="{FF2B5EF4-FFF2-40B4-BE49-F238E27FC236}">
              <a16:creationId xmlns:a16="http://schemas.microsoft.com/office/drawing/2014/main" id="{00000000-0008-0000-0200-0000BB020000}"/>
            </a:ext>
          </a:extLst>
        </xdr:cNvPr>
        <xdr:cNvSpPr txBox="1"/>
      </xdr:nvSpPr>
      <xdr:spPr>
        <a:xfrm>
          <a:off x="14389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39025</xdr:rowOff>
    </xdr:from>
    <xdr:ext cx="405111" cy="259045"/>
    <xdr:sp macro="" textlink="">
      <xdr:nvSpPr>
        <xdr:cNvPr id="700" name="n_3mainValue【庁舎】&#10;有形固定資産減価償却率">
          <a:extLst>
            <a:ext uri="{FF2B5EF4-FFF2-40B4-BE49-F238E27FC236}">
              <a16:creationId xmlns:a16="http://schemas.microsoft.com/office/drawing/2014/main" id="{00000000-0008-0000-0200-0000BC020000}"/>
            </a:ext>
          </a:extLst>
        </xdr:cNvPr>
        <xdr:cNvSpPr txBox="1"/>
      </xdr:nvSpPr>
      <xdr:spPr>
        <a:xfrm>
          <a:off x="13500744" y="1701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8000</xdr:rowOff>
    </xdr:from>
    <xdr:ext cx="405111" cy="259045"/>
    <xdr:sp macro="" textlink="">
      <xdr:nvSpPr>
        <xdr:cNvPr id="701" name="n_4mainValue【庁舎】&#10;有形固定資産減価償却率">
          <a:extLst>
            <a:ext uri="{FF2B5EF4-FFF2-40B4-BE49-F238E27FC236}">
              <a16:creationId xmlns:a16="http://schemas.microsoft.com/office/drawing/2014/main" id="{00000000-0008-0000-0200-0000BD020000}"/>
            </a:ext>
          </a:extLst>
        </xdr:cNvPr>
        <xdr:cNvSpPr txBox="1"/>
      </xdr:nvSpPr>
      <xdr:spPr>
        <a:xfrm>
          <a:off x="12611744" y="1698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a:extLst>
            <a:ext uri="{FF2B5EF4-FFF2-40B4-BE49-F238E27FC236}">
              <a16:creationId xmlns:a16="http://schemas.microsoft.com/office/drawing/2014/main" id="{00000000-0008-0000-0200-0000D7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9" name="【庁舎】&#10;一人当たり面積最小値テキスト">
          <a:extLst>
            <a:ext uri="{FF2B5EF4-FFF2-40B4-BE49-F238E27FC236}">
              <a16:creationId xmlns:a16="http://schemas.microsoft.com/office/drawing/2014/main" id="{00000000-0008-0000-0200-0000D902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31" name="【庁舎】&#10;一人当たり面積最大値テキスト">
          <a:extLst>
            <a:ext uri="{FF2B5EF4-FFF2-40B4-BE49-F238E27FC236}">
              <a16:creationId xmlns:a16="http://schemas.microsoft.com/office/drawing/2014/main" id="{00000000-0008-0000-0200-0000DB02000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33" name="【庁舎】&#10;一人当たり面積平均値テキスト">
          <a:extLst>
            <a:ext uri="{FF2B5EF4-FFF2-40B4-BE49-F238E27FC236}">
              <a16:creationId xmlns:a16="http://schemas.microsoft.com/office/drawing/2014/main" id="{00000000-0008-0000-0200-0000DD020000}"/>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5" name="フローチャート: 判断 734">
          <a:extLst>
            <a:ext uri="{FF2B5EF4-FFF2-40B4-BE49-F238E27FC236}">
              <a16:creationId xmlns:a16="http://schemas.microsoft.com/office/drawing/2014/main" id="{00000000-0008-0000-0200-0000DF020000}"/>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a:extLst>
            <a:ext uri="{FF2B5EF4-FFF2-40B4-BE49-F238E27FC236}">
              <a16:creationId xmlns:a16="http://schemas.microsoft.com/office/drawing/2014/main" id="{00000000-0008-0000-0200-0000E0020000}"/>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7" name="フローチャート: 判断 736">
          <a:extLst>
            <a:ext uri="{FF2B5EF4-FFF2-40B4-BE49-F238E27FC236}">
              <a16:creationId xmlns:a16="http://schemas.microsoft.com/office/drawing/2014/main" id="{00000000-0008-0000-0200-0000E1020000}"/>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8" name="フローチャート: 判断 737">
          <a:extLst>
            <a:ext uri="{FF2B5EF4-FFF2-40B4-BE49-F238E27FC236}">
              <a16:creationId xmlns:a16="http://schemas.microsoft.com/office/drawing/2014/main" id="{00000000-0008-0000-0200-0000E2020000}"/>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66221</xdr:rowOff>
    </xdr:from>
    <xdr:to>
      <xdr:col>116</xdr:col>
      <xdr:colOff>114300</xdr:colOff>
      <xdr:row>107</xdr:row>
      <xdr:rowOff>167821</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221107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44648</xdr:rowOff>
    </xdr:from>
    <xdr:ext cx="469744" cy="259045"/>
    <xdr:sp macro="" textlink="">
      <xdr:nvSpPr>
        <xdr:cNvPr id="745" name="【庁舎】&#10;一人当たり面積該当値テキスト">
          <a:extLst>
            <a:ext uri="{FF2B5EF4-FFF2-40B4-BE49-F238E27FC236}">
              <a16:creationId xmlns:a16="http://schemas.microsoft.com/office/drawing/2014/main" id="{00000000-0008-0000-0200-0000E9020000}"/>
            </a:ext>
          </a:extLst>
        </xdr:cNvPr>
        <xdr:cNvSpPr txBox="1"/>
      </xdr:nvSpPr>
      <xdr:spPr>
        <a:xfrm>
          <a:off x="22199600"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66221</xdr:rowOff>
    </xdr:from>
    <xdr:to>
      <xdr:col>112</xdr:col>
      <xdr:colOff>38100</xdr:colOff>
      <xdr:row>107</xdr:row>
      <xdr:rowOff>167821</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21272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117021</xdr:rowOff>
    </xdr:from>
    <xdr:to>
      <xdr:col>116</xdr:col>
      <xdr:colOff>63500</xdr:colOff>
      <xdr:row>107</xdr:row>
      <xdr:rowOff>117021</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21323300" y="18462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66221</xdr:rowOff>
    </xdr:from>
    <xdr:to>
      <xdr:col>107</xdr:col>
      <xdr:colOff>101600</xdr:colOff>
      <xdr:row>107</xdr:row>
      <xdr:rowOff>167821</xdr:rowOff>
    </xdr:to>
    <xdr:sp macro="" textlink="">
      <xdr:nvSpPr>
        <xdr:cNvPr id="748" name="楕円 747">
          <a:extLst>
            <a:ext uri="{FF2B5EF4-FFF2-40B4-BE49-F238E27FC236}">
              <a16:creationId xmlns:a16="http://schemas.microsoft.com/office/drawing/2014/main" id="{00000000-0008-0000-0200-0000EC020000}"/>
            </a:ext>
          </a:extLst>
        </xdr:cNvPr>
        <xdr:cNvSpPr/>
      </xdr:nvSpPr>
      <xdr:spPr>
        <a:xfrm>
          <a:off x="20383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117021</xdr:rowOff>
    </xdr:from>
    <xdr:to>
      <xdr:col>111</xdr:col>
      <xdr:colOff>177800</xdr:colOff>
      <xdr:row>107</xdr:row>
      <xdr:rowOff>117021</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20434300" y="18462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62956</xdr:rowOff>
    </xdr:from>
    <xdr:to>
      <xdr:col>102</xdr:col>
      <xdr:colOff>165100</xdr:colOff>
      <xdr:row>107</xdr:row>
      <xdr:rowOff>164556</xdr:rowOff>
    </xdr:to>
    <xdr:sp macro="" textlink="">
      <xdr:nvSpPr>
        <xdr:cNvPr id="750" name="楕円 749">
          <a:extLst>
            <a:ext uri="{FF2B5EF4-FFF2-40B4-BE49-F238E27FC236}">
              <a16:creationId xmlns:a16="http://schemas.microsoft.com/office/drawing/2014/main" id="{00000000-0008-0000-0200-0000EE020000}"/>
            </a:ext>
          </a:extLst>
        </xdr:cNvPr>
        <xdr:cNvSpPr/>
      </xdr:nvSpPr>
      <xdr:spPr>
        <a:xfrm>
          <a:off x="19494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113756</xdr:rowOff>
    </xdr:from>
    <xdr:to>
      <xdr:col>107</xdr:col>
      <xdr:colOff>50800</xdr:colOff>
      <xdr:row>107</xdr:row>
      <xdr:rowOff>117021</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9545300" y="184589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752" name="楕円 751">
          <a:extLst>
            <a:ext uri="{FF2B5EF4-FFF2-40B4-BE49-F238E27FC236}">
              <a16:creationId xmlns:a16="http://schemas.microsoft.com/office/drawing/2014/main" id="{00000000-0008-0000-0200-0000F0020000}"/>
            </a:ext>
          </a:extLst>
        </xdr:cNvPr>
        <xdr:cNvSpPr/>
      </xdr:nvSpPr>
      <xdr:spPr>
        <a:xfrm>
          <a:off x="18605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110489</xdr:rowOff>
    </xdr:from>
    <xdr:to>
      <xdr:col>102</xdr:col>
      <xdr:colOff>114300</xdr:colOff>
      <xdr:row>107</xdr:row>
      <xdr:rowOff>113756</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8656300" y="184556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754" name="n_1aveValue【庁舎】&#10;一人当たり面積">
          <a:extLst>
            <a:ext uri="{FF2B5EF4-FFF2-40B4-BE49-F238E27FC236}">
              <a16:creationId xmlns:a16="http://schemas.microsoft.com/office/drawing/2014/main" id="{00000000-0008-0000-0200-0000F2020000}"/>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55" name="n_2aveValue【庁舎】&#10;一人当たり面積">
          <a:extLst>
            <a:ext uri="{FF2B5EF4-FFF2-40B4-BE49-F238E27FC236}">
              <a16:creationId xmlns:a16="http://schemas.microsoft.com/office/drawing/2014/main" id="{00000000-0008-0000-0200-0000F3020000}"/>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56" name="n_3aveValue【庁舎】&#10;一人当たり面積">
          <a:extLst>
            <a:ext uri="{FF2B5EF4-FFF2-40B4-BE49-F238E27FC236}">
              <a16:creationId xmlns:a16="http://schemas.microsoft.com/office/drawing/2014/main" id="{00000000-0008-0000-0200-0000F4020000}"/>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757" name="n_4aveValue【庁舎】&#10;一人当たり面積">
          <a:extLst>
            <a:ext uri="{FF2B5EF4-FFF2-40B4-BE49-F238E27FC236}">
              <a16:creationId xmlns:a16="http://schemas.microsoft.com/office/drawing/2014/main" id="{00000000-0008-0000-0200-0000F5020000}"/>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158948</xdr:rowOff>
    </xdr:from>
    <xdr:ext cx="469744" cy="259045"/>
    <xdr:sp macro="" textlink="">
      <xdr:nvSpPr>
        <xdr:cNvPr id="758" name="n_1mainValue【庁舎】&#10;一人当たり面積">
          <a:extLst>
            <a:ext uri="{FF2B5EF4-FFF2-40B4-BE49-F238E27FC236}">
              <a16:creationId xmlns:a16="http://schemas.microsoft.com/office/drawing/2014/main" id="{00000000-0008-0000-0200-0000F6020000}"/>
            </a:ext>
          </a:extLst>
        </xdr:cNvPr>
        <xdr:cNvSpPr txBox="1"/>
      </xdr:nvSpPr>
      <xdr:spPr>
        <a:xfrm>
          <a:off x="210757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158948</xdr:rowOff>
    </xdr:from>
    <xdr:ext cx="469744" cy="259045"/>
    <xdr:sp macro="" textlink="">
      <xdr:nvSpPr>
        <xdr:cNvPr id="759" name="n_2mainValue【庁舎】&#10;一人当たり面積">
          <a:extLst>
            <a:ext uri="{FF2B5EF4-FFF2-40B4-BE49-F238E27FC236}">
              <a16:creationId xmlns:a16="http://schemas.microsoft.com/office/drawing/2014/main" id="{00000000-0008-0000-0200-0000F7020000}"/>
            </a:ext>
          </a:extLst>
        </xdr:cNvPr>
        <xdr:cNvSpPr txBox="1"/>
      </xdr:nvSpPr>
      <xdr:spPr>
        <a:xfrm>
          <a:off x="20199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155683</xdr:rowOff>
    </xdr:from>
    <xdr:ext cx="469744" cy="259045"/>
    <xdr:sp macro="" textlink="">
      <xdr:nvSpPr>
        <xdr:cNvPr id="760" name="n_3mainValue【庁舎】&#10;一人当たり面積">
          <a:extLst>
            <a:ext uri="{FF2B5EF4-FFF2-40B4-BE49-F238E27FC236}">
              <a16:creationId xmlns:a16="http://schemas.microsoft.com/office/drawing/2014/main" id="{00000000-0008-0000-0200-0000F8020000}"/>
            </a:ext>
          </a:extLst>
        </xdr:cNvPr>
        <xdr:cNvSpPr txBox="1"/>
      </xdr:nvSpPr>
      <xdr:spPr>
        <a:xfrm>
          <a:off x="19310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761" name="n_4mainValue【庁舎】&#10;一人当たり面積">
          <a:extLst>
            <a:ext uri="{FF2B5EF4-FFF2-40B4-BE49-F238E27FC236}">
              <a16:creationId xmlns:a16="http://schemas.microsoft.com/office/drawing/2014/main" id="{00000000-0008-0000-0200-0000F9020000}"/>
            </a:ext>
          </a:extLst>
        </xdr:cNvPr>
        <xdr:cNvSpPr txBox="1"/>
      </xdr:nvSpPr>
      <xdr:spPr>
        <a:xfrm>
          <a:off x="18421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a:extLst>
            <a:ext uri="{FF2B5EF4-FFF2-40B4-BE49-F238E27FC236}">
              <a16:creationId xmlns:a16="http://schemas.microsoft.com/office/drawing/2014/main" id="{00000000-0008-0000-0200-0000F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類似団体と比較して、特に有形固定資産減価償却率が高くなっている施設は、図書館、体育館・プール、消防施設であり、特に低くなっている施設は、保健センター、庁舎である。</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体育館・プールについては、有形固定資産減価償却率</a:t>
          </a:r>
          <a:r>
            <a:rPr kumimoji="1" lang="en-US" altLang="ja-JP" sz="1100">
              <a:solidFill>
                <a:schemeClr val="dk1"/>
              </a:solidFill>
              <a:effectLst/>
              <a:latin typeface="+mn-lt"/>
              <a:ea typeface="+mn-ea"/>
              <a:cs typeface="+mn-cs"/>
            </a:rPr>
            <a:t>96.8</a:t>
          </a:r>
          <a:r>
            <a:rPr kumimoji="1" lang="ja-JP" altLang="ja-JP" sz="1100">
              <a:solidFill>
                <a:schemeClr val="dk1"/>
              </a:solidFill>
              <a:effectLst/>
              <a:latin typeface="+mn-lt"/>
              <a:ea typeface="+mn-ea"/>
              <a:cs typeface="+mn-cs"/>
            </a:rPr>
            <a:t>％となっているが、令和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年度に策定された公共施設個別施設計画に基づき、今後、老朽化対策に積極的に取り組んでいく。</a:t>
          </a:r>
          <a:endParaRPr lang="ja-JP" altLang="ja-JP" sz="1400">
            <a:effectLst/>
          </a:endParaRPr>
        </a:p>
        <a:p>
          <a:r>
            <a:rPr kumimoji="1" lang="ja-JP" altLang="ja-JP" sz="1100">
              <a:solidFill>
                <a:schemeClr val="dk1"/>
              </a:solidFill>
              <a:effectLst/>
              <a:latin typeface="+mn-lt"/>
              <a:ea typeface="+mn-ea"/>
              <a:cs typeface="+mn-cs"/>
            </a:rPr>
            <a:t>　保健センター、庁舎については、平成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中央公民館、保健センター、庁舎の総合施設として建替えを実施したため、有形固定資産減価償却率が低くなっている。これに伴い、一人当たり面積が少なく、今後の維持管理費用の減少も見込んで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26,227
25,517
7.91
10,066,655
9,380,671
628,530
5,713,787
4,451,908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類似団体、全国及び県平均を上回り、引き続き高い財政力を維持している。基準財政需要額は社会福祉費が増加し、基準財政収入額は所得割の増加となったが、需要と収入の差は前年度と同程度であり、前年度に引き続き減少傾向となった。今後も厳しい財政状況が懸念されるため、歳出においては、緊急に必要な事業を峻別し、投資的経費を抑制する等の見直しを実施するとともに、税収の徴収率向上に努め、歳入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113595</xdr:rowOff>
    </xdr:from>
    <xdr:to>
      <xdr:col>23</xdr:col>
      <xdr:colOff>133350</xdr:colOff>
      <xdr:row>40</xdr:row>
      <xdr:rowOff>140405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715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113595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59972</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179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59972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106132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62795</xdr:rowOff>
    </xdr:from>
    <xdr:to>
      <xdr:col>19</xdr:col>
      <xdr:colOff>184150</xdr:colOff>
      <xdr:row>40</xdr:row>
      <xdr:rowOff>164395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9172</xdr:rowOff>
    </xdr:from>
    <xdr:to>
      <xdr:col>11</xdr:col>
      <xdr:colOff>82550</xdr:colOff>
      <xdr:row>40</xdr:row>
      <xdr:rowOff>110772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120949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全国平均を下回ったが、類似団体及び県平均を上回り、前年度と比較して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悪化した。これは、町税、地方交付税の増により経常一般財源は増加したものの、補助費の増加により経常経費一般充当財源等の伸び率を下回ることとなったためである。行財政改革への取組を通じて義務的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53975</xdr:rowOff>
    </xdr:from>
    <xdr:to>
      <xdr:col>23</xdr:col>
      <xdr:colOff>133350</xdr:colOff>
      <xdr:row>63</xdr:row>
      <xdr:rowOff>114300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5532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63</xdr:row>
      <xdr:rowOff>53975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29570"/>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63</xdr:row>
      <xdr:rowOff>17780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2957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134938</xdr:rowOff>
    </xdr:from>
    <xdr:to>
      <xdr:col>11</xdr:col>
      <xdr:colOff>31750</xdr:colOff>
      <xdr:row>63</xdr:row>
      <xdr:rowOff>17780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764838"/>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3175</xdr:rowOff>
    </xdr:from>
    <xdr:to>
      <xdr:col>19</xdr:col>
      <xdr:colOff>184150</xdr:colOff>
      <xdr:row>63</xdr:row>
      <xdr:rowOff>104775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89552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9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84138</xdr:rowOff>
    </xdr:from>
    <xdr:to>
      <xdr:col>7</xdr:col>
      <xdr:colOff>31750</xdr:colOff>
      <xdr:row>63</xdr:row>
      <xdr:rowOff>14288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24465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[115,480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及び県平均を下回っている要因として、ごみ処理業務や消防業務を一部事務組合及び広域連合で実施していること挙げられる。今後も職員定数の適正化など、行財政改革を継続し、さらなる改善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68357</xdr:rowOff>
    </xdr:from>
    <xdr:to>
      <xdr:col>23</xdr:col>
      <xdr:colOff>133350</xdr:colOff>
      <xdr:row>81</xdr:row>
      <xdr:rowOff>76648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3955807"/>
          <a:ext cx="838200" cy="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32880</xdr:rowOff>
    </xdr:from>
    <xdr:to>
      <xdr:col>19</xdr:col>
      <xdr:colOff>133350</xdr:colOff>
      <xdr:row>81</xdr:row>
      <xdr:rowOff>76648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20330"/>
          <a:ext cx="889000" cy="4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32880</xdr:rowOff>
    </xdr:from>
    <xdr:to>
      <xdr:col>15</xdr:col>
      <xdr:colOff>82550</xdr:colOff>
      <xdr:row>81</xdr:row>
      <xdr:rowOff>58584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920330"/>
          <a:ext cx="889000" cy="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10474</xdr:rowOff>
    </xdr:from>
    <xdr:to>
      <xdr:col>11</xdr:col>
      <xdr:colOff>31750</xdr:colOff>
      <xdr:row>81</xdr:row>
      <xdr:rowOff>58584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97924"/>
          <a:ext cx="889000" cy="4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17557</xdr:rowOff>
    </xdr:from>
    <xdr:to>
      <xdr:col>23</xdr:col>
      <xdr:colOff>184150</xdr:colOff>
      <xdr:row>81</xdr:row>
      <xdr:rowOff>119157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0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110284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2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25848</xdr:rowOff>
    </xdr:from>
    <xdr:to>
      <xdr:col>19</xdr:col>
      <xdr:colOff>184150</xdr:colOff>
      <xdr:row>81</xdr:row>
      <xdr:rowOff>127448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137625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82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153530</xdr:rowOff>
    </xdr:from>
    <xdr:to>
      <xdr:col>15</xdr:col>
      <xdr:colOff>133350</xdr:colOff>
      <xdr:row>81</xdr:row>
      <xdr:rowOff>83680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6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93857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3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7784</xdr:rowOff>
    </xdr:from>
    <xdr:to>
      <xdr:col>11</xdr:col>
      <xdr:colOff>82550</xdr:colOff>
      <xdr:row>81</xdr:row>
      <xdr:rowOff>109384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9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119561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6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131124</xdr:rowOff>
    </xdr:from>
    <xdr:to>
      <xdr:col>7</xdr:col>
      <xdr:colOff>31750</xdr:colOff>
      <xdr:row>81</xdr:row>
      <xdr:rowOff>61274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4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71451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1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全国町村平均を上回る水準であるが、職員の階層変動や一般行政職から企業職、税務職への職種区分間の異動により、前年度と比較し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ポイント低下した。今後は給与水準の適正化に努める。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86</xdr:row>
      <xdr:rowOff>21166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698839"/>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128411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76586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128411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7927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86</xdr:row>
      <xdr:rowOff>34572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988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91316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類似団体、全国及び県平均を下回る水準となっている。今後も定員適正化計画に基づき、適正な定員管理の維持に努める。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147683</xdr:rowOff>
    </xdr:from>
    <xdr:to>
      <xdr:col>81</xdr:col>
      <xdr:colOff>44450</xdr:colOff>
      <xdr:row>59</xdr:row>
      <xdr:rowOff>8981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091783"/>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139065</xdr:rowOff>
    </xdr:from>
    <xdr:to>
      <xdr:col>77</xdr:col>
      <xdr:colOff>44450</xdr:colOff>
      <xdr:row>58</xdr:row>
      <xdr:rowOff>147683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083165"/>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139065</xdr:rowOff>
    </xdr:from>
    <xdr:to>
      <xdr:col>72</xdr:col>
      <xdr:colOff>203200</xdr:colOff>
      <xdr:row>58</xdr:row>
      <xdr:rowOff>144235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083165"/>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130447</xdr:rowOff>
    </xdr:from>
    <xdr:to>
      <xdr:col>68</xdr:col>
      <xdr:colOff>152400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07454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129631</xdr:rowOff>
    </xdr:from>
    <xdr:to>
      <xdr:col>81</xdr:col>
      <xdr:colOff>95250</xdr:colOff>
      <xdr:row>59</xdr:row>
      <xdr:rowOff>59781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146158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1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96883</xdr:rowOff>
    </xdr:from>
    <xdr:to>
      <xdr:col>77</xdr:col>
      <xdr:colOff>95250</xdr:colOff>
      <xdr:row>59</xdr:row>
      <xdr:rowOff>27033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37210</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09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88265</xdr:rowOff>
    </xdr:from>
    <xdr:to>
      <xdr:col>73</xdr:col>
      <xdr:colOff>44450</xdr:colOff>
      <xdr:row>59</xdr:row>
      <xdr:rowOff>18415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28592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93435</xdr:rowOff>
    </xdr:from>
    <xdr:to>
      <xdr:col>68</xdr:col>
      <xdr:colOff>203200</xdr:colOff>
      <xdr:row>59</xdr:row>
      <xdr:rowOff>23585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33762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79647</xdr:rowOff>
    </xdr:from>
    <xdr:to>
      <xdr:col>64</xdr:col>
      <xdr:colOff>152400</xdr:colOff>
      <xdr:row>59</xdr:row>
      <xdr:rowOff>9797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19974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79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類似団体、全国及び県平均を上回り、前年度より</a:t>
          </a:r>
          <a:r>
            <a:rPr kumimoji="1" lang="en-US" altLang="ja-JP" sz="1100" baseline="0">
              <a:solidFill>
                <a:schemeClr val="dk1"/>
              </a:solidFill>
              <a:effectLst/>
              <a:latin typeface="+mn-lt"/>
              <a:ea typeface="+mn-ea"/>
              <a:cs typeface="+mn-cs"/>
            </a:rPr>
            <a:t>0.8</a:t>
          </a:r>
          <a:r>
            <a:rPr kumimoji="1" lang="ja-JP" altLang="ja-JP" sz="1100" baseline="0">
              <a:solidFill>
                <a:schemeClr val="dk1"/>
              </a:solidFill>
              <a:effectLst/>
              <a:latin typeface="+mn-lt"/>
              <a:ea typeface="+mn-ea"/>
              <a:cs typeface="+mn-cs"/>
            </a:rPr>
            <a:t>ポイント悪化した。これは</a:t>
          </a:r>
          <a:r>
            <a:rPr kumimoji="1" lang="ja-JP" altLang="ja-JP" sz="1100">
              <a:solidFill>
                <a:schemeClr val="dk1"/>
              </a:solidFill>
              <a:effectLst/>
              <a:latin typeface="+mn-lt"/>
              <a:ea typeface="+mn-ea"/>
              <a:cs typeface="+mn-cs"/>
            </a:rPr>
            <a:t>小中学校体育館空調整備事業等</a:t>
          </a:r>
          <a:r>
            <a:rPr kumimoji="1" lang="ja-JP" altLang="ja-JP" sz="1100" baseline="0">
              <a:solidFill>
                <a:schemeClr val="dk1"/>
              </a:solidFill>
              <a:effectLst/>
              <a:latin typeface="+mn-lt"/>
              <a:ea typeface="+mn-ea"/>
              <a:cs typeface="+mn-cs"/>
            </a:rPr>
            <a:t>の償還が始まったことによる。引き続き、事業の必要性、優先度等の検討を行い、地方債発行額の抑制に努める。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111443</xdr:rowOff>
    </xdr:from>
    <xdr:to>
      <xdr:col>81</xdr:col>
      <xdr:colOff>44450</xdr:colOff>
      <xdr:row>39</xdr:row>
      <xdr:rowOff>159703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79799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111443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19570"/>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138113</xdr:rowOff>
    </xdr:from>
    <xdr:to>
      <xdr:col>72</xdr:col>
      <xdr:colOff>203200</xdr:colOff>
      <xdr:row>39</xdr:row>
      <xdr:rowOff>33020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653213"/>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113982</xdr:rowOff>
    </xdr:from>
    <xdr:to>
      <xdr:col>68</xdr:col>
      <xdr:colOff>152400</xdr:colOff>
      <xdr:row>38</xdr:row>
      <xdr:rowOff>138113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62908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108903</xdr:rowOff>
    </xdr:from>
    <xdr:to>
      <xdr:col>81</xdr:col>
      <xdr:colOff>95250</xdr:colOff>
      <xdr:row>40</xdr:row>
      <xdr:rowOff>39053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9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80980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6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60643</xdr:rowOff>
    </xdr:from>
    <xdr:to>
      <xdr:col>77</xdr:col>
      <xdr:colOff>95250</xdr:colOff>
      <xdr:row>39</xdr:row>
      <xdr:rowOff>162243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153670</xdr:rowOff>
    </xdr:from>
    <xdr:to>
      <xdr:col>73</xdr:col>
      <xdr:colOff>44450</xdr:colOff>
      <xdr:row>39</xdr:row>
      <xdr:rowOff>83820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93997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87313</xdr:rowOff>
    </xdr:from>
    <xdr:to>
      <xdr:col>68</xdr:col>
      <xdr:colOff>203200</xdr:colOff>
      <xdr:row>39</xdr:row>
      <xdr:rowOff>17463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6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27640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3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63182</xdr:rowOff>
    </xdr:from>
    <xdr:to>
      <xdr:col>64</xdr:col>
      <xdr:colOff>152400</xdr:colOff>
      <xdr:row>38</xdr:row>
      <xdr:rowOff>164782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5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3510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34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将来負担額全体に対</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て充当可能財源が上回っており、将来負担比率は算定されていない。しかし、充当可能基金は前年度より微減しているため、地方債の発行抑制や基金の積み増しなど、健全財政の運営に努める。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124581</xdr:rowOff>
    </xdr:from>
    <xdr:to>
      <xdr:col>72</xdr:col>
      <xdr:colOff>203200</xdr:colOff>
      <xdr:row>14</xdr:row>
      <xdr:rowOff>5987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353431"/>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40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126594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73781</xdr:rowOff>
    </xdr:from>
    <xdr:to>
      <xdr:col>73</xdr:col>
      <xdr:colOff>44450</xdr:colOff>
      <xdr:row>14</xdr:row>
      <xdr:rowOff>3931</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23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14108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7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23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26,227
25,517
7.91
10,066,655
9,380,671
628,530
5,713,787
4,451,908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全国、県平均を下回っている要因として、保育所の民営化や施設の指定管理者制度の導入が挙げられる。また、ごみ処理業務や消防業務を一部事務組合及び広域連合で実施していることなど、人件費の抑制が行われているためである。今後も、定員適正化計画に基づき、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152146</xdr:rowOff>
    </xdr:from>
    <xdr:to>
      <xdr:col>24</xdr:col>
      <xdr:colOff>25400</xdr:colOff>
      <xdr:row>35</xdr:row>
      <xdr:rowOff>156718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52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152146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163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36</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163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574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105918</xdr:rowOff>
    </xdr:from>
    <xdr:to>
      <xdr:col>24</xdr:col>
      <xdr:colOff>76200</xdr:colOff>
      <xdr:row>36</xdr:row>
      <xdr:rowOff>36068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101346</xdr:rowOff>
    </xdr:from>
    <xdr:to>
      <xdr:col>20</xdr:col>
      <xdr:colOff>38100</xdr:colOff>
      <xdr:row>36</xdr:row>
      <xdr:rowOff>31496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41673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64770</xdr:rowOff>
    </xdr:from>
    <xdr:to>
      <xdr:col>15</xdr:col>
      <xdr:colOff>149225</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前年度に引き続き、類似団体、全国、県平均を上回る結果となった。しかし、物件費の要因である需用費や役務費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減少により、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改善した。また、同じく要因である可燃ごみ運搬処理業務に係る経費は、新ごみ処理施設の完成まで恒常的に発生する経費であるため、引き続き、行財政改革を推進し、事務の合理化、効率化を進め、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17</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149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006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123190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006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123190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616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49530</xdr:rowOff>
    </xdr:from>
    <xdr:to>
      <xdr:col>82</xdr:col>
      <xdr:colOff>158750</xdr:colOff>
      <xdr:row>17</xdr:row>
      <xdr:rowOff>151130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21607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7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改善したが、類似団体、県平均は前年度等に引き続き上回っており、障害児通所サービスの利用者増による障害児通所給付費が年々増加傾向にある。引き続き、資格・給付審査の適正化や各種手当への独自加算等の見直しを進め、財政を圧迫する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58</xdr:row>
      <xdr:rowOff>105228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384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105228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18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18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137885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384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54428</xdr:rowOff>
    </xdr:from>
    <xdr:to>
      <xdr:col>20</xdr:col>
      <xdr:colOff>38100</xdr:colOff>
      <xdr:row>58</xdr:row>
      <xdr:rowOff>156028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140805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87085</xdr:rowOff>
    </xdr:from>
    <xdr:to>
      <xdr:col>6</xdr:col>
      <xdr:colOff>171450</xdr:colOff>
      <xdr:row>59</xdr:row>
      <xdr:rowOff>17235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2012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前年度に引き続き類似団体、全国、県平均を下回ってはいるが、国民健康保険事業、介護保険事業及び後期高齢者医療事業の繰出金が増加し前年度より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ポイント悪化した。今後は、国民健康保険事業等については、保険料の適正化に努め、普通会計の負担額を減らしていくよう努める。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1815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812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151493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37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1815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37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1815</xdr:rowOff>
    </xdr:from>
    <xdr:to>
      <xdr:col>69</xdr:col>
      <xdr:colOff>92075</xdr:colOff>
      <xdr:row>58</xdr:row>
      <xdr:rowOff>105228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03015"/>
          <a:ext cx="889000" cy="44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122465</xdr:rowOff>
    </xdr:from>
    <xdr:to>
      <xdr:col>69</xdr:col>
      <xdr:colOff>142875</xdr:colOff>
      <xdr:row>56</xdr:row>
      <xdr:rowOff>52615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62792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類似団体、全国及び県平均を上回っている要因としては、ごみ処理業務や消防業務を一部事務組合及び広域連合で実施していることと下水道事業への支出が挙げられる。</a:t>
          </a:r>
          <a:endParaRPr lang="ja-JP" altLang="ja-JP" sz="1400">
            <a:effectLst/>
          </a:endParaRPr>
        </a:p>
        <a:p>
          <a:r>
            <a:rPr kumimoji="1" lang="ja-JP" altLang="ja-JP" sz="1100">
              <a:solidFill>
                <a:schemeClr val="dk1"/>
              </a:solidFill>
              <a:effectLst/>
              <a:latin typeface="+mn-lt"/>
              <a:ea typeface="+mn-ea"/>
              <a:cs typeface="+mn-cs"/>
            </a:rPr>
            <a:t>　今年度は、前年度より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ポイント悪化しており、今後も新ごみ処理施設建設に係る費用など増加の要因が見込まれるため、経常的な補助事業の見直しなど、経費の縮減に努めていく。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598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44704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23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8128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775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133858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6320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44196</xdr:rowOff>
    </xdr:from>
    <xdr:to>
      <xdr:col>82</xdr:col>
      <xdr:colOff>158750</xdr:colOff>
      <xdr:row>38</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16273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類似団体、全国、県平均を下回る割合で推移しているが、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年度からの</a:t>
          </a:r>
          <a:r>
            <a:rPr kumimoji="1" lang="ja-JP" altLang="ja-JP" sz="1100">
              <a:solidFill>
                <a:schemeClr val="dk1"/>
              </a:solidFill>
              <a:effectLst/>
              <a:latin typeface="+mn-lt"/>
              <a:ea typeface="+mn-ea"/>
              <a:cs typeface="+mn-cs"/>
            </a:rPr>
            <a:t>総合調理センター建設の元金償還に加え、</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年度から小中学校体育館空調整備事業債等の元金償還が始まった。</a:t>
          </a:r>
          <a:r>
            <a:rPr kumimoji="1" lang="ja-JP" altLang="ja-JP" sz="1100">
              <a:solidFill>
                <a:schemeClr val="dk1"/>
              </a:solidFill>
              <a:effectLst/>
              <a:latin typeface="+mn-lt"/>
              <a:ea typeface="+mn-ea"/>
              <a:cs typeface="+mn-cs"/>
            </a:rPr>
            <a:t>今後については、令和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年度で一部の大型普通建設事業の償還が完了する予定である。引き続き地方債発行事業の厳選など公債費の抑制に努める。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152146</xdr:rowOff>
    </xdr:from>
    <xdr:to>
      <xdr:col>24</xdr:col>
      <xdr:colOff>25400</xdr:colOff>
      <xdr:row>75</xdr:row>
      <xdr:rowOff>152146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010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133858</xdr:rowOff>
    </xdr:from>
    <xdr:to>
      <xdr:col>19</xdr:col>
      <xdr:colOff>187325</xdr:colOff>
      <xdr:row>75</xdr:row>
      <xdr:rowOff>152146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92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133858</xdr:rowOff>
    </xdr:from>
    <xdr:to>
      <xdr:col>15</xdr:col>
      <xdr:colOff>98425</xdr:colOff>
      <xdr:row>75</xdr:row>
      <xdr:rowOff>143002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92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110998</xdr:rowOff>
    </xdr:from>
    <xdr:to>
      <xdr:col>11</xdr:col>
      <xdr:colOff>9525</xdr:colOff>
      <xdr:row>75</xdr:row>
      <xdr:rowOff>143002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69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101346</xdr:rowOff>
    </xdr:from>
    <xdr:to>
      <xdr:col>24</xdr:col>
      <xdr:colOff>76200</xdr:colOff>
      <xdr:row>76</xdr:row>
      <xdr:rowOff>31496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117873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101346</xdr:rowOff>
    </xdr:from>
    <xdr:to>
      <xdr:col>20</xdr:col>
      <xdr:colOff>38100</xdr:colOff>
      <xdr:row>76</xdr:row>
      <xdr:rowOff>31496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41673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83058</xdr:rowOff>
    </xdr:from>
    <xdr:to>
      <xdr:col>15</xdr:col>
      <xdr:colOff>149225</xdr:colOff>
      <xdr:row>76</xdr:row>
      <xdr:rowOff>13208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23385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92202</xdr:rowOff>
    </xdr:from>
    <xdr:to>
      <xdr:col>11</xdr:col>
      <xdr:colOff>60325</xdr:colOff>
      <xdr:row>76</xdr:row>
      <xdr:rowOff>22352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32529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60198</xdr:rowOff>
    </xdr:from>
    <xdr:to>
      <xdr:col>6</xdr:col>
      <xdr:colOff>171450</xdr:colOff>
      <xdr:row>75</xdr:row>
      <xdr:rowOff>161798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公債費以外の経常収支比率に占める割合は、</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や補助費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の増加により前年度から</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悪化し、類似団体、国、県平均を上回る結果となっている。今後も新ごみ処理施設建設に係る費用など増加の要因が見込まれるため、経常経費の削減だけでなく、町税など一般財源の確保により比率の減少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33274</xdr:rowOff>
    </xdr:from>
    <xdr:to>
      <xdr:col>82</xdr:col>
      <xdr:colOff>107950</xdr:colOff>
      <xdr:row>79</xdr:row>
      <xdr:rowOff>78994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778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79</xdr:row>
      <xdr:rowOff>33274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492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79</xdr:row>
      <xdr:rowOff>14987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49224"/>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5842</xdr:rowOff>
    </xdr:from>
    <xdr:to>
      <xdr:col>69</xdr:col>
      <xdr:colOff>92075</xdr:colOff>
      <xdr:row>79</xdr:row>
      <xdr:rowOff>14987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5503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28194</xdr:rowOff>
    </xdr:from>
    <xdr:to>
      <xdr:col>82</xdr:col>
      <xdr:colOff>158750</xdr:colOff>
      <xdr:row>79</xdr:row>
      <xdr:rowOff>129794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271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153924</xdr:rowOff>
    </xdr:from>
    <xdr:to>
      <xdr:col>78</xdr:col>
      <xdr:colOff>120650</xdr:colOff>
      <xdr:row>79</xdr:row>
      <xdr:rowOff>84074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68851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96774</xdr:rowOff>
    </xdr:from>
    <xdr:to>
      <xdr:col>74</xdr:col>
      <xdr:colOff>31750</xdr:colOff>
      <xdr:row>78</xdr:row>
      <xdr:rowOff>26924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11701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135637</xdr:rowOff>
    </xdr:from>
    <xdr:to>
      <xdr:col>69</xdr:col>
      <xdr:colOff>142875</xdr:colOff>
      <xdr:row>79</xdr:row>
      <xdr:rowOff>65787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50564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126492</xdr:rowOff>
    </xdr:from>
    <xdr:to>
      <xdr:col>65</xdr:col>
      <xdr:colOff>53975</xdr:colOff>
      <xdr:row>79</xdr:row>
      <xdr:rowOff>56642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41419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4261</xdr:rowOff>
    </xdr:from>
    <xdr:to>
      <xdr:col>29</xdr:col>
      <xdr:colOff>127000</xdr:colOff>
      <xdr:row>19</xdr:row>
      <xdr:rowOff>33879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09436"/>
          <a:ext cx="647700" cy="29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33879</xdr:rowOff>
    </xdr:from>
    <xdr:to>
      <xdr:col>26</xdr:col>
      <xdr:colOff>50800</xdr:colOff>
      <xdr:row>19</xdr:row>
      <xdr:rowOff>56939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39054"/>
          <a:ext cx="698500" cy="23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56939</xdr:rowOff>
    </xdr:from>
    <xdr:to>
      <xdr:col>22</xdr:col>
      <xdr:colOff>114300</xdr:colOff>
      <xdr:row>19</xdr:row>
      <xdr:rowOff>62097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62114"/>
          <a:ext cx="698500" cy="5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62097</xdr:rowOff>
    </xdr:from>
    <xdr:to>
      <xdr:col>18</xdr:col>
      <xdr:colOff>177800</xdr:colOff>
      <xdr:row>19</xdr:row>
      <xdr:rowOff>70955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67272"/>
          <a:ext cx="698500" cy="8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124911</xdr:rowOff>
    </xdr:from>
    <xdr:to>
      <xdr:col>29</xdr:col>
      <xdr:colOff>177800</xdr:colOff>
      <xdr:row>19</xdr:row>
      <xdr:rowOff>55061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58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96988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3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154529</xdr:rowOff>
    </xdr:from>
    <xdr:to>
      <xdr:col>26</xdr:col>
      <xdr:colOff>101600</xdr:colOff>
      <xdr:row>19</xdr:row>
      <xdr:rowOff>84679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88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69456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74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6139</xdr:rowOff>
    </xdr:from>
    <xdr:to>
      <xdr:col>22</xdr:col>
      <xdr:colOff>165100</xdr:colOff>
      <xdr:row>19</xdr:row>
      <xdr:rowOff>107739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11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92516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9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11297</xdr:rowOff>
    </xdr:from>
    <xdr:to>
      <xdr:col>19</xdr:col>
      <xdr:colOff>38100</xdr:colOff>
      <xdr:row>19</xdr:row>
      <xdr:rowOff>112897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16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97674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0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20155</xdr:rowOff>
    </xdr:from>
    <xdr:to>
      <xdr:col>15</xdr:col>
      <xdr:colOff>101600</xdr:colOff>
      <xdr:row>19</xdr:row>
      <xdr:rowOff>121755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25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106532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265437</xdr:rowOff>
    </xdr:from>
    <xdr:to>
      <xdr:col>29</xdr:col>
      <xdr:colOff>127000</xdr:colOff>
      <xdr:row>35</xdr:row>
      <xdr:rowOff>271628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75787"/>
          <a:ext cx="647700" cy="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256404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66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265437</xdr:rowOff>
    </xdr:from>
    <xdr:to>
      <xdr:col>26</xdr:col>
      <xdr:colOff>50800</xdr:colOff>
      <xdr:row>35</xdr:row>
      <xdr:rowOff>283876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75787"/>
          <a:ext cx="698500" cy="18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283876</xdr:rowOff>
    </xdr:from>
    <xdr:to>
      <xdr:col>22</xdr:col>
      <xdr:colOff>114300</xdr:colOff>
      <xdr:row>36</xdr:row>
      <xdr:rowOff>38036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94226"/>
          <a:ext cx="698500" cy="97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38036</xdr:rowOff>
    </xdr:from>
    <xdr:to>
      <xdr:col>18</xdr:col>
      <xdr:colOff>177800</xdr:colOff>
      <xdr:row>36</xdr:row>
      <xdr:rowOff>79756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91286"/>
          <a:ext cx="698500" cy="41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220828</xdr:rowOff>
    </xdr:from>
    <xdr:to>
      <xdr:col>29</xdr:col>
      <xdr:colOff>177800</xdr:colOff>
      <xdr:row>35</xdr:row>
      <xdr:rowOff>322428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31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65905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7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214637</xdr:rowOff>
    </xdr:from>
    <xdr:to>
      <xdr:col>26</xdr:col>
      <xdr:colOff>101600</xdr:colOff>
      <xdr:row>35</xdr:row>
      <xdr:rowOff>316237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24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326414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93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233076</xdr:rowOff>
    </xdr:from>
    <xdr:to>
      <xdr:col>22</xdr:col>
      <xdr:colOff>165100</xdr:colOff>
      <xdr:row>35</xdr:row>
      <xdr:rowOff>334676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43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1953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1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330136</xdr:rowOff>
    </xdr:from>
    <xdr:to>
      <xdr:col>19</xdr:col>
      <xdr:colOff>38100</xdr:colOff>
      <xdr:row>36</xdr:row>
      <xdr:rowOff>88836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40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73613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2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28956</xdr:rowOff>
    </xdr:from>
    <xdr:to>
      <xdr:col>15</xdr:col>
      <xdr:colOff>101600</xdr:colOff>
      <xdr:row>36</xdr:row>
      <xdr:rowOff>130556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82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115333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6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26,227
25,517
7.91
10,066,655
9,380,671
628,530
5,713,787
4,451,908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91727</xdr:rowOff>
    </xdr:from>
    <xdr:to>
      <xdr:col>24</xdr:col>
      <xdr:colOff>63500</xdr:colOff>
      <xdr:row>38</xdr:row>
      <xdr:rowOff>106928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06827"/>
          <a:ext cx="838200" cy="1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106928</xdr:rowOff>
    </xdr:from>
    <xdr:to>
      <xdr:col>19</xdr:col>
      <xdr:colOff>177800</xdr:colOff>
      <xdr:row>38</xdr:row>
      <xdr:rowOff>113215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22028"/>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113215</xdr:rowOff>
    </xdr:from>
    <xdr:to>
      <xdr:col>15</xdr:col>
      <xdr:colOff>50800</xdr:colOff>
      <xdr:row>38</xdr:row>
      <xdr:rowOff>116611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28315"/>
          <a:ext cx="889000" cy="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116611</xdr:rowOff>
    </xdr:from>
    <xdr:to>
      <xdr:col>10</xdr:col>
      <xdr:colOff>114300</xdr:colOff>
      <xdr:row>39</xdr:row>
      <xdr:rowOff>31850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31711"/>
          <a:ext cx="889000" cy="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40927</xdr:rowOff>
    </xdr:from>
    <xdr:to>
      <xdr:col>24</xdr:col>
      <xdr:colOff>114300</xdr:colOff>
      <xdr:row>38</xdr:row>
      <xdr:rowOff>142527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5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127304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7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56128</xdr:rowOff>
    </xdr:from>
    <xdr:to>
      <xdr:col>20</xdr:col>
      <xdr:colOff>38100</xdr:colOff>
      <xdr:row>38</xdr:row>
      <xdr:rowOff>157728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148855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62415</xdr:rowOff>
    </xdr:from>
    <xdr:to>
      <xdr:col>15</xdr:col>
      <xdr:colOff>101600</xdr:colOff>
      <xdr:row>38</xdr:row>
      <xdr:rowOff>164015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155142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7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65811</xdr:rowOff>
    </xdr:from>
    <xdr:to>
      <xdr:col>10</xdr:col>
      <xdr:colOff>165100</xdr:colOff>
      <xdr:row>38</xdr:row>
      <xdr:rowOff>167411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158538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7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152500</xdr:rowOff>
    </xdr:from>
    <xdr:to>
      <xdr:col>6</xdr:col>
      <xdr:colOff>38100</xdr:colOff>
      <xdr:row>39</xdr:row>
      <xdr:rowOff>82650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6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73777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170378</xdr:rowOff>
    </xdr:from>
    <xdr:to>
      <xdr:col>24</xdr:col>
      <xdr:colOff>63500</xdr:colOff>
      <xdr:row>57</xdr:row>
      <xdr:rowOff>11625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71578"/>
          <a:ext cx="838200" cy="1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170378</xdr:rowOff>
    </xdr:from>
    <xdr:to>
      <xdr:col>19</xdr:col>
      <xdr:colOff>177800</xdr:colOff>
      <xdr:row>57</xdr:row>
      <xdr:rowOff>36080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71578"/>
          <a:ext cx="889000" cy="3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12105</xdr:rowOff>
    </xdr:from>
    <xdr:to>
      <xdr:col>15</xdr:col>
      <xdr:colOff>50800</xdr:colOff>
      <xdr:row>57</xdr:row>
      <xdr:rowOff>36080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784755"/>
          <a:ext cx="889000" cy="2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12105</xdr:rowOff>
    </xdr:from>
    <xdr:to>
      <xdr:col>10</xdr:col>
      <xdr:colOff>114300</xdr:colOff>
      <xdr:row>57</xdr:row>
      <xdr:rowOff>35788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84755"/>
          <a:ext cx="8890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132275</xdr:rowOff>
    </xdr:from>
    <xdr:to>
      <xdr:col>24</xdr:col>
      <xdr:colOff>114300</xdr:colOff>
      <xdr:row>57</xdr:row>
      <xdr:rowOff>62425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3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119578</xdr:rowOff>
    </xdr:from>
    <xdr:to>
      <xdr:col>20</xdr:col>
      <xdr:colOff>38100</xdr:colOff>
      <xdr:row>57</xdr:row>
      <xdr:rowOff>49728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2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40855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1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156730</xdr:rowOff>
    </xdr:from>
    <xdr:to>
      <xdr:col>15</xdr:col>
      <xdr:colOff>101600</xdr:colOff>
      <xdr:row>57</xdr:row>
      <xdr:rowOff>86880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78007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5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132755</xdr:rowOff>
    </xdr:from>
    <xdr:to>
      <xdr:col>10</xdr:col>
      <xdr:colOff>165100</xdr:colOff>
      <xdr:row>57</xdr:row>
      <xdr:rowOff>62905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3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79432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50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156438</xdr:rowOff>
    </xdr:from>
    <xdr:to>
      <xdr:col>6</xdr:col>
      <xdr:colOff>38100</xdr:colOff>
      <xdr:row>57</xdr:row>
      <xdr:rowOff>86588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77715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5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70892</xdr:rowOff>
    </xdr:from>
    <xdr:to>
      <xdr:col>24</xdr:col>
      <xdr:colOff>63500</xdr:colOff>
      <xdr:row>78</xdr:row>
      <xdr:rowOff>71715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43992"/>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70892</xdr:rowOff>
    </xdr:from>
    <xdr:to>
      <xdr:col>19</xdr:col>
      <xdr:colOff>177800</xdr:colOff>
      <xdr:row>78</xdr:row>
      <xdr:rowOff>72171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3992"/>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72171</xdr:rowOff>
    </xdr:from>
    <xdr:to>
      <xdr:col>15</xdr:col>
      <xdr:colOff>50800</xdr:colOff>
      <xdr:row>78</xdr:row>
      <xdr:rowOff>83099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45271"/>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66320</xdr:rowOff>
    </xdr:from>
    <xdr:to>
      <xdr:col>10</xdr:col>
      <xdr:colOff>114300</xdr:colOff>
      <xdr:row>78</xdr:row>
      <xdr:rowOff>83099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39420"/>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20915</xdr:rowOff>
    </xdr:from>
    <xdr:to>
      <xdr:col>24</xdr:col>
      <xdr:colOff>114300</xdr:colOff>
      <xdr:row>78</xdr:row>
      <xdr:rowOff>122515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107292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20092</xdr:rowOff>
    </xdr:from>
    <xdr:to>
      <xdr:col>20</xdr:col>
      <xdr:colOff>38100</xdr:colOff>
      <xdr:row>78</xdr:row>
      <xdr:rowOff>121692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112819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21371</xdr:rowOff>
    </xdr:from>
    <xdr:to>
      <xdr:col>15</xdr:col>
      <xdr:colOff>101600</xdr:colOff>
      <xdr:row>78</xdr:row>
      <xdr:rowOff>122971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114098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8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32299</xdr:rowOff>
    </xdr:from>
    <xdr:to>
      <xdr:col>10</xdr:col>
      <xdr:colOff>165100</xdr:colOff>
      <xdr:row>78</xdr:row>
      <xdr:rowOff>133899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0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125026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9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15520</xdr:rowOff>
    </xdr:from>
    <xdr:to>
      <xdr:col>6</xdr:col>
      <xdr:colOff>38100</xdr:colOff>
      <xdr:row>78</xdr:row>
      <xdr:rowOff>117120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108247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20320</xdr:rowOff>
    </xdr:from>
    <xdr:to>
      <xdr:col>24</xdr:col>
      <xdr:colOff>63500</xdr:colOff>
      <xdr:row>96</xdr:row>
      <xdr:rowOff>60604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79520"/>
          <a:ext cx="838200" cy="4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103251</xdr:rowOff>
    </xdr:from>
    <xdr:to>
      <xdr:col>19</xdr:col>
      <xdr:colOff>177800</xdr:colOff>
      <xdr:row>96</xdr:row>
      <xdr:rowOff>60604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391001"/>
          <a:ext cx="889000" cy="1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103251</xdr:rowOff>
    </xdr:from>
    <xdr:to>
      <xdr:col>15</xdr:col>
      <xdr:colOff>50800</xdr:colOff>
      <xdr:row>97</xdr:row>
      <xdr:rowOff>126161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91001"/>
          <a:ext cx="889000" cy="36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126161</xdr:rowOff>
    </xdr:from>
    <xdr:to>
      <xdr:col>10</xdr:col>
      <xdr:colOff>114300</xdr:colOff>
      <xdr:row>98</xdr:row>
      <xdr:rowOff>29045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56811"/>
          <a:ext cx="889000" cy="7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140970</xdr:rowOff>
    </xdr:from>
    <xdr:to>
      <xdr:col>24</xdr:col>
      <xdr:colOff>114300</xdr:colOff>
      <xdr:row>96</xdr:row>
      <xdr:rowOff>71120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163847</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8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9804</xdr:rowOff>
    </xdr:from>
    <xdr:to>
      <xdr:col>20</xdr:col>
      <xdr:colOff>38100</xdr:colOff>
      <xdr:row>96</xdr:row>
      <xdr:rowOff>111404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127931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2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52451</xdr:rowOff>
    </xdr:from>
    <xdr:to>
      <xdr:col>15</xdr:col>
      <xdr:colOff>101600</xdr:colOff>
      <xdr:row>95</xdr:row>
      <xdr:rowOff>154051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170578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11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75361</xdr:rowOff>
    </xdr:from>
    <xdr:to>
      <xdr:col>10</xdr:col>
      <xdr:colOff>165100</xdr:colOff>
      <xdr:row>98</xdr:row>
      <xdr:rowOff>5511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22038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8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149695</xdr:rowOff>
    </xdr:from>
    <xdr:to>
      <xdr:col>6</xdr:col>
      <xdr:colOff>38100</xdr:colOff>
      <xdr:row>98</xdr:row>
      <xdr:rowOff>79845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96372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5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10432</xdr:rowOff>
    </xdr:from>
    <xdr:to>
      <xdr:col>55</xdr:col>
      <xdr:colOff>0</xdr:colOff>
      <xdr:row>38</xdr:row>
      <xdr:rowOff>23299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25532"/>
          <a:ext cx="8382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23299</xdr:rowOff>
    </xdr:from>
    <xdr:to>
      <xdr:col>50</xdr:col>
      <xdr:colOff>114300</xdr:colOff>
      <xdr:row>38</xdr:row>
      <xdr:rowOff>65895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38399"/>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159174</xdr:rowOff>
    </xdr:from>
    <xdr:to>
      <xdr:col>45</xdr:col>
      <xdr:colOff>177800</xdr:colOff>
      <xdr:row>38</xdr:row>
      <xdr:rowOff>65895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74124"/>
          <a:ext cx="889000" cy="1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159174</xdr:rowOff>
    </xdr:from>
    <xdr:to>
      <xdr:col>41</xdr:col>
      <xdr:colOff>50800</xdr:colOff>
      <xdr:row>39</xdr:row>
      <xdr:rowOff>80536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74124"/>
          <a:ext cx="889000" cy="129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131082</xdr:rowOff>
    </xdr:from>
    <xdr:to>
      <xdr:col>55</xdr:col>
      <xdr:colOff>50800</xdr:colOff>
      <xdr:row>38</xdr:row>
      <xdr:rowOff>61232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109509</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5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143949</xdr:rowOff>
    </xdr:from>
    <xdr:to>
      <xdr:col>50</xdr:col>
      <xdr:colOff>165100</xdr:colOff>
      <xdr:row>38</xdr:row>
      <xdr:rowOff>74099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8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65226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8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15095</xdr:rowOff>
    </xdr:from>
    <xdr:to>
      <xdr:col>46</xdr:col>
      <xdr:colOff>38100</xdr:colOff>
      <xdr:row>38</xdr:row>
      <xdr:rowOff>116695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107822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2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108374</xdr:rowOff>
    </xdr:from>
    <xdr:to>
      <xdr:col>41</xdr:col>
      <xdr:colOff>101600</xdr:colOff>
      <xdr:row>32</xdr:row>
      <xdr:rowOff>38524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42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29651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1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29736</xdr:rowOff>
    </xdr:from>
    <xdr:to>
      <xdr:col>36</xdr:col>
      <xdr:colOff>165100</xdr:colOff>
      <xdr:row>39</xdr:row>
      <xdr:rowOff>131336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1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122463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80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114615</xdr:rowOff>
    </xdr:from>
    <xdr:to>
      <xdr:col>55</xdr:col>
      <xdr:colOff>0</xdr:colOff>
      <xdr:row>58</xdr:row>
      <xdr:rowOff>45502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87265"/>
          <a:ext cx="838200" cy="10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114615</xdr:rowOff>
    </xdr:from>
    <xdr:to>
      <xdr:col>50</xdr:col>
      <xdr:colOff>114300</xdr:colOff>
      <xdr:row>58</xdr:row>
      <xdr:rowOff>97203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87265"/>
          <a:ext cx="889000" cy="15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77750</xdr:rowOff>
    </xdr:from>
    <xdr:to>
      <xdr:col>45</xdr:col>
      <xdr:colOff>177800</xdr:colOff>
      <xdr:row>58</xdr:row>
      <xdr:rowOff>97203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50400"/>
          <a:ext cx="889000" cy="19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77750</xdr:rowOff>
    </xdr:from>
    <xdr:to>
      <xdr:col>41</xdr:col>
      <xdr:colOff>50800</xdr:colOff>
      <xdr:row>58</xdr:row>
      <xdr:rowOff>2327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50400"/>
          <a:ext cx="889000" cy="9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166152</xdr:rowOff>
    </xdr:from>
    <xdr:to>
      <xdr:col>55</xdr:col>
      <xdr:colOff>50800</xdr:colOff>
      <xdr:row>58</xdr:row>
      <xdr:rowOff>96302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3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81079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5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63815</xdr:rowOff>
    </xdr:from>
    <xdr:to>
      <xdr:col>50</xdr:col>
      <xdr:colOff>165100</xdr:colOff>
      <xdr:row>57</xdr:row>
      <xdr:rowOff>165415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3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156542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2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46403</xdr:rowOff>
    </xdr:from>
    <xdr:to>
      <xdr:col>46</xdr:col>
      <xdr:colOff>38100</xdr:colOff>
      <xdr:row>58</xdr:row>
      <xdr:rowOff>148003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9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139130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26950</xdr:rowOff>
    </xdr:from>
    <xdr:to>
      <xdr:col>41</xdr:col>
      <xdr:colOff>101600</xdr:colOff>
      <xdr:row>57</xdr:row>
      <xdr:rowOff>128550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119677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9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122977</xdr:rowOff>
    </xdr:from>
    <xdr:to>
      <xdr:col>36</xdr:col>
      <xdr:colOff>165100</xdr:colOff>
      <xdr:row>58</xdr:row>
      <xdr:rowOff>53127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9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44254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8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44450</xdr:rowOff>
    </xdr:from>
    <xdr:to>
      <xdr:col>55</xdr:col>
      <xdr:colOff>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20655</xdr:rowOff>
    </xdr:from>
    <xdr:to>
      <xdr:col>55</xdr:col>
      <xdr:colOff>0</xdr:colOff>
      <xdr:row>98</xdr:row>
      <xdr:rowOff>47030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822755"/>
          <a:ext cx="838200" cy="2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20655</xdr:rowOff>
    </xdr:from>
    <xdr:to>
      <xdr:col>50</xdr:col>
      <xdr:colOff>114300</xdr:colOff>
      <xdr:row>98</xdr:row>
      <xdr:rowOff>111723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22755"/>
          <a:ext cx="889000" cy="9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59689</xdr:rowOff>
    </xdr:from>
    <xdr:to>
      <xdr:col>45</xdr:col>
      <xdr:colOff>177800</xdr:colOff>
      <xdr:row>98</xdr:row>
      <xdr:rowOff>111723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690339"/>
          <a:ext cx="889000" cy="22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59689</xdr:rowOff>
    </xdr:from>
    <xdr:to>
      <xdr:col>41</xdr:col>
      <xdr:colOff>50800</xdr:colOff>
      <xdr:row>98</xdr:row>
      <xdr:rowOff>21611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690339"/>
          <a:ext cx="889000" cy="13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167680</xdr:rowOff>
    </xdr:from>
    <xdr:to>
      <xdr:col>55</xdr:col>
      <xdr:colOff>50800</xdr:colOff>
      <xdr:row>98</xdr:row>
      <xdr:rowOff>97830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146107</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7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141305</xdr:rowOff>
    </xdr:from>
    <xdr:to>
      <xdr:col>50</xdr:col>
      <xdr:colOff>165100</xdr:colOff>
      <xdr:row>98</xdr:row>
      <xdr:rowOff>71455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62582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6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60923</xdr:rowOff>
    </xdr:from>
    <xdr:to>
      <xdr:col>46</xdr:col>
      <xdr:colOff>38100</xdr:colOff>
      <xdr:row>98</xdr:row>
      <xdr:rowOff>162523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153650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8889</xdr:rowOff>
    </xdr:from>
    <xdr:to>
      <xdr:col>41</xdr:col>
      <xdr:colOff>101600</xdr:colOff>
      <xdr:row>97</xdr:row>
      <xdr:rowOff>110489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3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127016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41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142261</xdr:rowOff>
    </xdr:from>
    <xdr:to>
      <xdr:col>36</xdr:col>
      <xdr:colOff>165100</xdr:colOff>
      <xdr:row>98</xdr:row>
      <xdr:rowOff>72411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63538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6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103239</xdr:rowOff>
    </xdr:from>
    <xdr:to>
      <xdr:col>85</xdr:col>
      <xdr:colOff>127000</xdr:colOff>
      <xdr:row>77</xdr:row>
      <xdr:rowOff>106880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304889"/>
          <a:ext cx="8382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106880</xdr:rowOff>
    </xdr:from>
    <xdr:to>
      <xdr:col>81</xdr:col>
      <xdr:colOff>50800</xdr:colOff>
      <xdr:row>77</xdr:row>
      <xdr:rowOff>113542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08530"/>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113542</xdr:rowOff>
    </xdr:from>
    <xdr:to>
      <xdr:col>76</xdr:col>
      <xdr:colOff>114300</xdr:colOff>
      <xdr:row>77</xdr:row>
      <xdr:rowOff>140402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15192"/>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140402</xdr:rowOff>
    </xdr:from>
    <xdr:to>
      <xdr:col>71</xdr:col>
      <xdr:colOff>177800</xdr:colOff>
      <xdr:row>77</xdr:row>
      <xdr:rowOff>166348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42052"/>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52439</xdr:rowOff>
    </xdr:from>
    <xdr:to>
      <xdr:col>85</xdr:col>
      <xdr:colOff>177800</xdr:colOff>
      <xdr:row>77</xdr:row>
      <xdr:rowOff>154039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30866</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56080</xdr:rowOff>
    </xdr:from>
    <xdr:to>
      <xdr:col>81</xdr:col>
      <xdr:colOff>101600</xdr:colOff>
      <xdr:row>77</xdr:row>
      <xdr:rowOff>157680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148807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5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62742</xdr:rowOff>
    </xdr:from>
    <xdr:to>
      <xdr:col>76</xdr:col>
      <xdr:colOff>165100</xdr:colOff>
      <xdr:row>77</xdr:row>
      <xdr:rowOff>164342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155469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5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89602</xdr:rowOff>
    </xdr:from>
    <xdr:to>
      <xdr:col>72</xdr:col>
      <xdr:colOff>38100</xdr:colOff>
      <xdr:row>78</xdr:row>
      <xdr:rowOff>19752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9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10879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8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115548</xdr:rowOff>
    </xdr:from>
    <xdr:to>
      <xdr:col>67</xdr:col>
      <xdr:colOff>101600</xdr:colOff>
      <xdr:row>78</xdr:row>
      <xdr:rowOff>45698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1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36825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0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49640</xdr:rowOff>
    </xdr:from>
    <xdr:to>
      <xdr:col>85</xdr:col>
      <xdr:colOff>127000</xdr:colOff>
      <xdr:row>98</xdr:row>
      <xdr:rowOff>93678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51740"/>
          <a:ext cx="838200" cy="4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49640</xdr:rowOff>
    </xdr:from>
    <xdr:to>
      <xdr:col>81</xdr:col>
      <xdr:colOff>50800</xdr:colOff>
      <xdr:row>98</xdr:row>
      <xdr:rowOff>62250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51740"/>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62250</xdr:rowOff>
    </xdr:from>
    <xdr:to>
      <xdr:col>76</xdr:col>
      <xdr:colOff>114300</xdr:colOff>
      <xdr:row>98</xdr:row>
      <xdr:rowOff>92883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64350"/>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92883</xdr:rowOff>
    </xdr:from>
    <xdr:to>
      <xdr:col>71</xdr:col>
      <xdr:colOff>177800</xdr:colOff>
      <xdr:row>98</xdr:row>
      <xdr:rowOff>127090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94983"/>
          <a:ext cx="889000" cy="3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42878</xdr:rowOff>
    </xdr:from>
    <xdr:to>
      <xdr:col>85</xdr:col>
      <xdr:colOff>177800</xdr:colOff>
      <xdr:row>98</xdr:row>
      <xdr:rowOff>144478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4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170290</xdr:rowOff>
    </xdr:from>
    <xdr:to>
      <xdr:col>81</xdr:col>
      <xdr:colOff>101600</xdr:colOff>
      <xdr:row>98</xdr:row>
      <xdr:rowOff>100440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91567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9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11450</xdr:rowOff>
    </xdr:from>
    <xdr:to>
      <xdr:col>76</xdr:col>
      <xdr:colOff>165100</xdr:colOff>
      <xdr:row>98</xdr:row>
      <xdr:rowOff>113050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104177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42083</xdr:rowOff>
    </xdr:from>
    <xdr:to>
      <xdr:col>72</xdr:col>
      <xdr:colOff>38100</xdr:colOff>
      <xdr:row>98</xdr:row>
      <xdr:rowOff>143683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134810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76290</xdr:rowOff>
    </xdr:from>
    <xdr:to>
      <xdr:col>67</xdr:col>
      <xdr:colOff>101600</xdr:colOff>
      <xdr:row>99</xdr:row>
      <xdr:rowOff>6440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169017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123972</xdr:rowOff>
    </xdr:from>
    <xdr:to>
      <xdr:col>116</xdr:col>
      <xdr:colOff>63500</xdr:colOff>
      <xdr:row>58</xdr:row>
      <xdr:rowOff>124064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68072"/>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124064</xdr:rowOff>
    </xdr:from>
    <xdr:to>
      <xdr:col>111</xdr:col>
      <xdr:colOff>177800</xdr:colOff>
      <xdr:row>58</xdr:row>
      <xdr:rowOff>124064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68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123972</xdr:rowOff>
    </xdr:from>
    <xdr:to>
      <xdr:col>107</xdr:col>
      <xdr:colOff>50800</xdr:colOff>
      <xdr:row>58</xdr:row>
      <xdr:rowOff>124064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68072"/>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123789</xdr:rowOff>
    </xdr:from>
    <xdr:to>
      <xdr:col>102</xdr:col>
      <xdr:colOff>114300</xdr:colOff>
      <xdr:row>58</xdr:row>
      <xdr:rowOff>123972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6788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73172</xdr:rowOff>
    </xdr:from>
    <xdr:to>
      <xdr:col>116</xdr:col>
      <xdr:colOff>114300</xdr:colOff>
      <xdr:row>59</xdr:row>
      <xdr:rowOff>3322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159549</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32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73264</xdr:rowOff>
    </xdr:from>
    <xdr:to>
      <xdr:col>112</xdr:col>
      <xdr:colOff>38100</xdr:colOff>
      <xdr:row>59</xdr:row>
      <xdr:rowOff>3414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165991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1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73264</xdr:rowOff>
    </xdr:from>
    <xdr:to>
      <xdr:col>107</xdr:col>
      <xdr:colOff>101600</xdr:colOff>
      <xdr:row>59</xdr:row>
      <xdr:rowOff>3414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165991</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1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73172</xdr:rowOff>
    </xdr:from>
    <xdr:to>
      <xdr:col>102</xdr:col>
      <xdr:colOff>165100</xdr:colOff>
      <xdr:row>59</xdr:row>
      <xdr:rowOff>3322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1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165899</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09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72989</xdr:rowOff>
    </xdr:from>
    <xdr:to>
      <xdr:col>98</xdr:col>
      <xdr:colOff>38100</xdr:colOff>
      <xdr:row>59</xdr:row>
      <xdr:rowOff>3139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1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165716</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09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23000</xdr:rowOff>
    </xdr:from>
    <xdr:to>
      <xdr:col>116</xdr:col>
      <xdr:colOff>63500</xdr:colOff>
      <xdr:row>78</xdr:row>
      <xdr:rowOff>43898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396100"/>
          <a:ext cx="8382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43898</xdr:rowOff>
    </xdr:from>
    <xdr:to>
      <xdr:col>111</xdr:col>
      <xdr:colOff>177800</xdr:colOff>
      <xdr:row>78</xdr:row>
      <xdr:rowOff>58108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416998"/>
          <a:ext cx="889000" cy="1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58108</xdr:rowOff>
    </xdr:from>
    <xdr:to>
      <xdr:col>107</xdr:col>
      <xdr:colOff>50800</xdr:colOff>
      <xdr:row>78</xdr:row>
      <xdr:rowOff>70758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431208"/>
          <a:ext cx="889000" cy="1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140024</xdr:rowOff>
    </xdr:from>
    <xdr:to>
      <xdr:col>102</xdr:col>
      <xdr:colOff>114300</xdr:colOff>
      <xdr:row>78</xdr:row>
      <xdr:rowOff>70758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70224"/>
          <a:ext cx="889000" cy="27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143650</xdr:rowOff>
    </xdr:from>
    <xdr:to>
      <xdr:col>116</xdr:col>
      <xdr:colOff>114300</xdr:colOff>
      <xdr:row>78</xdr:row>
      <xdr:rowOff>73800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58577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6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164548</xdr:rowOff>
    </xdr:from>
    <xdr:to>
      <xdr:col>112</xdr:col>
      <xdr:colOff>38100</xdr:colOff>
      <xdr:row>78</xdr:row>
      <xdr:rowOff>94698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36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85825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7308</xdr:rowOff>
    </xdr:from>
    <xdr:to>
      <xdr:col>107</xdr:col>
      <xdr:colOff>101600</xdr:colOff>
      <xdr:row>78</xdr:row>
      <xdr:rowOff>108908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38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100035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7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19958</xdr:rowOff>
    </xdr:from>
    <xdr:to>
      <xdr:col>102</xdr:col>
      <xdr:colOff>165100</xdr:colOff>
      <xdr:row>78</xdr:row>
      <xdr:rowOff>121558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112685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8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89224</xdr:rowOff>
    </xdr:from>
    <xdr:to>
      <xdr:col>98</xdr:col>
      <xdr:colOff>38100</xdr:colOff>
      <xdr:row>77</xdr:row>
      <xdr:rowOff>19374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1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35901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89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歳出決算総額は、前年度より</a:t>
          </a:r>
          <a:r>
            <a:rPr kumimoji="1" lang="en-US" altLang="ja-JP" sz="1100">
              <a:solidFill>
                <a:schemeClr val="dk1"/>
              </a:solidFill>
              <a:effectLst/>
              <a:latin typeface="+mn-lt"/>
              <a:ea typeface="+mn-ea"/>
              <a:cs typeface="+mn-cs"/>
            </a:rPr>
            <a:t>510,910</a:t>
          </a:r>
          <a:r>
            <a:rPr kumimoji="1" lang="ja-JP" altLang="ja-JP" sz="1100">
              <a:solidFill>
                <a:schemeClr val="dk1"/>
              </a:solidFill>
              <a:effectLst/>
              <a:latin typeface="+mn-lt"/>
              <a:ea typeface="+mn-ea"/>
              <a:cs typeface="+mn-cs"/>
            </a:rPr>
            <a:t>千円減少し、住民一人当たり</a:t>
          </a:r>
          <a:r>
            <a:rPr kumimoji="1" lang="en-US" altLang="ja-JP" sz="1100">
              <a:solidFill>
                <a:schemeClr val="dk1"/>
              </a:solidFill>
              <a:effectLst/>
              <a:latin typeface="+mn-lt"/>
              <a:ea typeface="+mn-ea"/>
              <a:cs typeface="+mn-cs"/>
            </a:rPr>
            <a:t>358</a:t>
          </a:r>
          <a:r>
            <a:rPr kumimoji="1" lang="ja-JP" altLang="ja-JP" sz="1100">
              <a:solidFill>
                <a:schemeClr val="dk1"/>
              </a:solidFill>
              <a:effectLst/>
              <a:latin typeface="+mn-lt"/>
              <a:ea typeface="+mn-ea"/>
              <a:cs typeface="+mn-cs"/>
            </a:rPr>
            <a:t>千円となっている。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主な構成項目である扶助費は、</a:t>
          </a:r>
          <a:r>
            <a:rPr kumimoji="1" lang="ja-JP" altLang="ja-JP" sz="1100">
              <a:solidFill>
                <a:schemeClr val="dk1"/>
              </a:solidFill>
              <a:effectLst/>
              <a:latin typeface="+mn-lt"/>
              <a:ea typeface="+mn-ea"/>
              <a:cs typeface="+mn-cs"/>
            </a:rPr>
            <a:t>社会保障経費が年々上昇傾向にあり、全国平均を下回ったが、類似団体、県平均を上回ることとなった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人件費は、ごみ処理業務や消防業務を一部事務組合及び広域連合で実施しているため、類似団体、国、県平均を下回っている。公債費について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、前年度同様、類似団体、国、県平均を下回っているが、</a:t>
          </a:r>
          <a:r>
            <a:rPr kumimoji="1" lang="ja-JP" altLang="en-US" sz="1100">
              <a:solidFill>
                <a:schemeClr val="dk1"/>
              </a:solidFill>
              <a:effectLst/>
              <a:latin typeface="+mn-lt"/>
              <a:ea typeface="+mn-ea"/>
              <a:cs typeface="+mn-cs"/>
            </a:rPr>
            <a:t>小中学校体育館空調整備事業債等</a:t>
          </a:r>
          <a:r>
            <a:rPr kumimoji="1" lang="ja-JP" altLang="ja-JP" sz="1100">
              <a:solidFill>
                <a:schemeClr val="dk1"/>
              </a:solidFill>
              <a:effectLst/>
              <a:latin typeface="+mn-lt"/>
              <a:ea typeface="+mn-ea"/>
              <a:cs typeface="+mn-cs"/>
            </a:rPr>
            <a:t>の元金償還が始まったため前年度より悪化した。積立金については、令和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48.9</a:t>
          </a:r>
          <a:r>
            <a:rPr kumimoji="1" lang="ja-JP" altLang="ja-JP" sz="1100">
              <a:solidFill>
                <a:schemeClr val="dk1"/>
              </a:solidFill>
              <a:effectLst/>
              <a:latin typeface="+mn-lt"/>
              <a:ea typeface="+mn-ea"/>
              <a:cs typeface="+mn-cs"/>
            </a:rPr>
            <a:t>％減であ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地方財政法第七条の規定によ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財政調整基金へ</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積み立て</a:t>
          </a:r>
          <a:r>
            <a:rPr kumimoji="1" lang="ja-JP" altLang="en-US" sz="1100">
              <a:solidFill>
                <a:schemeClr val="dk1"/>
              </a:solidFill>
              <a:effectLst/>
              <a:latin typeface="+mn-lt"/>
              <a:ea typeface="+mn-ea"/>
              <a:cs typeface="+mn-cs"/>
            </a:rPr>
            <a:t>を行ったが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年度は行わず持ち越したこと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が要因</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岐阜県岐南町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26,227
25,517
7.91
10,066,655
9,380,671
628,530
5,713,787
4,451,908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1016</xdr:rowOff>
    </xdr:from>
    <xdr:to>
      <xdr:col>24</xdr:col>
      <xdr:colOff>63500</xdr:colOff>
      <xdr:row>37</xdr:row>
      <xdr:rowOff>51689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4666"/>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39878</xdr:rowOff>
    </xdr:from>
    <xdr:to>
      <xdr:col>19</xdr:col>
      <xdr:colOff>177800</xdr:colOff>
      <xdr:row>37</xdr:row>
      <xdr:rowOff>51689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8352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25019</xdr:rowOff>
    </xdr:from>
    <xdr:to>
      <xdr:col>15</xdr:col>
      <xdr:colOff>50800</xdr:colOff>
      <xdr:row>37</xdr:row>
      <xdr:rowOff>39878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866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152654</xdr:rowOff>
    </xdr:from>
    <xdr:to>
      <xdr:col>10</xdr:col>
      <xdr:colOff>114300</xdr:colOff>
      <xdr:row>37</xdr:row>
      <xdr:rowOff>25019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4854"/>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121666</xdr:rowOff>
    </xdr:from>
    <xdr:to>
      <xdr:col>24</xdr:col>
      <xdr:colOff>114300</xdr:colOff>
      <xdr:row>37</xdr:row>
      <xdr:rowOff>51816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100093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889</xdr:rowOff>
    </xdr:from>
    <xdr:to>
      <xdr:col>20</xdr:col>
      <xdr:colOff>38100</xdr:colOff>
      <xdr:row>37</xdr:row>
      <xdr:rowOff>102489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93616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160528</xdr:rowOff>
    </xdr:from>
    <xdr:to>
      <xdr:col>15</xdr:col>
      <xdr:colOff>101600</xdr:colOff>
      <xdr:row>37</xdr:row>
      <xdr:rowOff>90678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81805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145669</xdr:rowOff>
    </xdr:from>
    <xdr:to>
      <xdr:col>10</xdr:col>
      <xdr:colOff>165100</xdr:colOff>
      <xdr:row>37</xdr:row>
      <xdr:rowOff>75819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66946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101854</xdr:rowOff>
    </xdr:from>
    <xdr:to>
      <xdr:col>6</xdr:col>
      <xdr:colOff>38100</xdr:colOff>
      <xdr:row>37</xdr:row>
      <xdr:rowOff>32004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23131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80515</xdr:rowOff>
    </xdr:from>
    <xdr:to>
      <xdr:col>24</xdr:col>
      <xdr:colOff>63500</xdr:colOff>
      <xdr:row>58</xdr:row>
      <xdr:rowOff>116693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24615"/>
          <a:ext cx="838200" cy="3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80515</xdr:rowOff>
    </xdr:from>
    <xdr:to>
      <xdr:col>19</xdr:col>
      <xdr:colOff>177800</xdr:colOff>
      <xdr:row>58</xdr:row>
      <xdr:rowOff>101256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24615"/>
          <a:ext cx="889000" cy="2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140856</xdr:rowOff>
    </xdr:from>
    <xdr:to>
      <xdr:col>15</xdr:col>
      <xdr:colOff>50800</xdr:colOff>
      <xdr:row>58</xdr:row>
      <xdr:rowOff>101256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2056"/>
          <a:ext cx="889000" cy="30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140856</xdr:rowOff>
    </xdr:from>
    <xdr:to>
      <xdr:col>10</xdr:col>
      <xdr:colOff>114300</xdr:colOff>
      <xdr:row>58</xdr:row>
      <xdr:rowOff>158928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42056"/>
          <a:ext cx="889000" cy="36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65893</xdr:rowOff>
    </xdr:from>
    <xdr:to>
      <xdr:col>24</xdr:col>
      <xdr:colOff>114300</xdr:colOff>
      <xdr:row>58</xdr:row>
      <xdr:rowOff>167493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152270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29715</xdr:rowOff>
    </xdr:from>
    <xdr:to>
      <xdr:col>20</xdr:col>
      <xdr:colOff>38100</xdr:colOff>
      <xdr:row>58</xdr:row>
      <xdr:rowOff>131315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122442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6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50456</xdr:rowOff>
    </xdr:from>
    <xdr:to>
      <xdr:col>15</xdr:col>
      <xdr:colOff>101600</xdr:colOff>
      <xdr:row>58</xdr:row>
      <xdr:rowOff>152056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143183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90056</xdr:rowOff>
    </xdr:from>
    <xdr:to>
      <xdr:col>10</xdr:col>
      <xdr:colOff>165100</xdr:colOff>
      <xdr:row>57</xdr:row>
      <xdr:rowOff>20206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11333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8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108128</xdr:rowOff>
    </xdr:from>
    <xdr:to>
      <xdr:col>6</xdr:col>
      <xdr:colOff>38100</xdr:colOff>
      <xdr:row>59</xdr:row>
      <xdr:rowOff>38278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5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29405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4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31435</xdr:rowOff>
    </xdr:from>
    <xdr:to>
      <xdr:col>24</xdr:col>
      <xdr:colOff>63500</xdr:colOff>
      <xdr:row>77</xdr:row>
      <xdr:rowOff>76485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33085"/>
          <a:ext cx="838200" cy="4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20065</xdr:rowOff>
    </xdr:from>
    <xdr:to>
      <xdr:col>19</xdr:col>
      <xdr:colOff>177800</xdr:colOff>
      <xdr:row>77</xdr:row>
      <xdr:rowOff>76485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21715"/>
          <a:ext cx="889000" cy="5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20065</xdr:rowOff>
    </xdr:from>
    <xdr:to>
      <xdr:col>15</xdr:col>
      <xdr:colOff>50800</xdr:colOff>
      <xdr:row>78</xdr:row>
      <xdr:rowOff>57846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21715"/>
          <a:ext cx="889000" cy="20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57846</xdr:rowOff>
    </xdr:from>
    <xdr:to>
      <xdr:col>10</xdr:col>
      <xdr:colOff>114300</xdr:colOff>
      <xdr:row>78</xdr:row>
      <xdr:rowOff>79845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30946"/>
          <a:ext cx="889000" cy="2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152085</xdr:rowOff>
    </xdr:from>
    <xdr:to>
      <xdr:col>24</xdr:col>
      <xdr:colOff>114300</xdr:colOff>
      <xdr:row>77</xdr:row>
      <xdr:rowOff>82235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8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130512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25685</xdr:rowOff>
    </xdr:from>
    <xdr:to>
      <xdr:col>20</xdr:col>
      <xdr:colOff>38100</xdr:colOff>
      <xdr:row>77</xdr:row>
      <xdr:rowOff>127285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118412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2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140715</xdr:rowOff>
    </xdr:from>
    <xdr:to>
      <xdr:col>15</xdr:col>
      <xdr:colOff>101600</xdr:colOff>
      <xdr:row>77</xdr:row>
      <xdr:rowOff>70865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61992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6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7046</xdr:rowOff>
    </xdr:from>
    <xdr:to>
      <xdr:col>10</xdr:col>
      <xdr:colOff>165100</xdr:colOff>
      <xdr:row>78</xdr:row>
      <xdr:rowOff>108646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8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99773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7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29045</xdr:rowOff>
    </xdr:from>
    <xdr:to>
      <xdr:col>6</xdr:col>
      <xdr:colOff>38100</xdr:colOff>
      <xdr:row>78</xdr:row>
      <xdr:rowOff>130645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121772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94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6001</xdr:rowOff>
    </xdr:from>
    <xdr:to>
      <xdr:col>24</xdr:col>
      <xdr:colOff>63500</xdr:colOff>
      <xdr:row>97</xdr:row>
      <xdr:rowOff>58041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636651"/>
          <a:ext cx="838200" cy="5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6001</xdr:rowOff>
    </xdr:from>
    <xdr:to>
      <xdr:col>19</xdr:col>
      <xdr:colOff>177800</xdr:colOff>
      <xdr:row>97</xdr:row>
      <xdr:rowOff>26543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636651"/>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26543</xdr:rowOff>
    </xdr:from>
    <xdr:to>
      <xdr:col>15</xdr:col>
      <xdr:colOff>50800</xdr:colOff>
      <xdr:row>97</xdr:row>
      <xdr:rowOff>142198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57193"/>
          <a:ext cx="889000" cy="11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142198</xdr:rowOff>
    </xdr:from>
    <xdr:to>
      <xdr:col>10</xdr:col>
      <xdr:colOff>114300</xdr:colOff>
      <xdr:row>97</xdr:row>
      <xdr:rowOff>164683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72848"/>
          <a:ext cx="889000" cy="2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7241</xdr:rowOff>
    </xdr:from>
    <xdr:to>
      <xdr:col>24</xdr:col>
      <xdr:colOff>114300</xdr:colOff>
      <xdr:row>97</xdr:row>
      <xdr:rowOff>108841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3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30118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8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126651</xdr:rowOff>
    </xdr:from>
    <xdr:to>
      <xdr:col>20</xdr:col>
      <xdr:colOff>38100</xdr:colOff>
      <xdr:row>97</xdr:row>
      <xdr:rowOff>56801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8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73328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147193</xdr:rowOff>
    </xdr:from>
    <xdr:to>
      <xdr:col>15</xdr:col>
      <xdr:colOff>101600</xdr:colOff>
      <xdr:row>97</xdr:row>
      <xdr:rowOff>77343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93870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8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91398</xdr:rowOff>
    </xdr:from>
    <xdr:to>
      <xdr:col>10</xdr:col>
      <xdr:colOff>165100</xdr:colOff>
      <xdr:row>98</xdr:row>
      <xdr:rowOff>21548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2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38075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9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113883</xdr:rowOff>
    </xdr:from>
    <xdr:to>
      <xdr:col>6</xdr:col>
      <xdr:colOff>38100</xdr:colOff>
      <xdr:row>98</xdr:row>
      <xdr:rowOff>44033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4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60560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51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40831</xdr:rowOff>
    </xdr:from>
    <xdr:to>
      <xdr:col>55</xdr:col>
      <xdr:colOff>0</xdr:colOff>
      <xdr:row>39</xdr:row>
      <xdr:rowOff>40831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73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40831</xdr:rowOff>
    </xdr:from>
    <xdr:to>
      <xdr:col>50</xdr:col>
      <xdr:colOff>114300</xdr:colOff>
      <xdr:row>39</xdr:row>
      <xdr:rowOff>40831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27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40831</xdr:rowOff>
    </xdr:from>
    <xdr:to>
      <xdr:col>45</xdr:col>
      <xdr:colOff>177800</xdr:colOff>
      <xdr:row>39</xdr:row>
      <xdr:rowOff>40831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7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40831</xdr:rowOff>
    </xdr:from>
    <xdr:to>
      <xdr:col>41</xdr:col>
      <xdr:colOff>50800</xdr:colOff>
      <xdr:row>39</xdr:row>
      <xdr:rowOff>40831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273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161481</xdr:rowOff>
    </xdr:from>
    <xdr:to>
      <xdr:col>55</xdr:col>
      <xdr:colOff>50800</xdr:colOff>
      <xdr:row>39</xdr:row>
      <xdr:rowOff>91631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76408</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1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161481</xdr:rowOff>
    </xdr:from>
    <xdr:to>
      <xdr:col>50</xdr:col>
      <xdr:colOff>165100</xdr:colOff>
      <xdr:row>39</xdr:row>
      <xdr:rowOff>91631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82758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161481</xdr:rowOff>
    </xdr:from>
    <xdr:to>
      <xdr:col>46</xdr:col>
      <xdr:colOff>38100</xdr:colOff>
      <xdr:row>39</xdr:row>
      <xdr:rowOff>91631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82758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161481</xdr:rowOff>
    </xdr:from>
    <xdr:to>
      <xdr:col>41</xdr:col>
      <xdr:colOff>101600</xdr:colOff>
      <xdr:row>39</xdr:row>
      <xdr:rowOff>91631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82758</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161481</xdr:rowOff>
    </xdr:from>
    <xdr:to>
      <xdr:col>36</xdr:col>
      <xdr:colOff>165100</xdr:colOff>
      <xdr:row>39</xdr:row>
      <xdr:rowOff>91631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82758</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693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35471</xdr:rowOff>
    </xdr:from>
    <xdr:to>
      <xdr:col>55</xdr:col>
      <xdr:colOff>0</xdr:colOff>
      <xdr:row>59</xdr:row>
      <xdr:rowOff>35928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5102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35623</xdr:rowOff>
    </xdr:from>
    <xdr:to>
      <xdr:col>50</xdr:col>
      <xdr:colOff>114300</xdr:colOff>
      <xdr:row>59</xdr:row>
      <xdr:rowOff>35928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51173"/>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34658</xdr:rowOff>
    </xdr:from>
    <xdr:to>
      <xdr:col>45</xdr:col>
      <xdr:colOff>177800</xdr:colOff>
      <xdr:row>59</xdr:row>
      <xdr:rowOff>35623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50208"/>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34087</xdr:rowOff>
    </xdr:from>
    <xdr:to>
      <xdr:col>41</xdr:col>
      <xdr:colOff>50800</xdr:colOff>
      <xdr:row>59</xdr:row>
      <xdr:rowOff>34658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4963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156121</xdr:rowOff>
    </xdr:from>
    <xdr:to>
      <xdr:col>55</xdr:col>
      <xdr:colOff>50800</xdr:colOff>
      <xdr:row>59</xdr:row>
      <xdr:rowOff>86271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71048</xdr:rowOff>
    </xdr:from>
    <xdr:ext cx="378565"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15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156578</xdr:rowOff>
    </xdr:from>
    <xdr:to>
      <xdr:col>50</xdr:col>
      <xdr:colOff>165100</xdr:colOff>
      <xdr:row>59</xdr:row>
      <xdr:rowOff>86728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77855</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50017" y="10193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156273</xdr:rowOff>
    </xdr:from>
    <xdr:to>
      <xdr:col>46</xdr:col>
      <xdr:colOff>38100</xdr:colOff>
      <xdr:row>59</xdr:row>
      <xdr:rowOff>86423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77550</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61017" y="10193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155308</xdr:rowOff>
    </xdr:from>
    <xdr:to>
      <xdr:col>41</xdr:col>
      <xdr:colOff>101600</xdr:colOff>
      <xdr:row>59</xdr:row>
      <xdr:rowOff>85458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76585</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72017" y="10192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154737</xdr:rowOff>
    </xdr:from>
    <xdr:to>
      <xdr:col>36</xdr:col>
      <xdr:colOff>165100</xdr:colOff>
      <xdr:row>59</xdr:row>
      <xdr:rowOff>84887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76014</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83017" y="10191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39382</xdr:rowOff>
    </xdr:from>
    <xdr:to>
      <xdr:col>55</xdr:col>
      <xdr:colOff>0</xdr:colOff>
      <xdr:row>78</xdr:row>
      <xdr:rowOff>90132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12482"/>
          <a:ext cx="8382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39382</xdr:rowOff>
    </xdr:from>
    <xdr:to>
      <xdr:col>50</xdr:col>
      <xdr:colOff>114300</xdr:colOff>
      <xdr:row>78</xdr:row>
      <xdr:rowOff>159931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12482"/>
          <a:ext cx="889000" cy="12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291</xdr:rowOff>
    </xdr:from>
    <xdr:to>
      <xdr:col>45</xdr:col>
      <xdr:colOff>177800</xdr:colOff>
      <xdr:row>78</xdr:row>
      <xdr:rowOff>159931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73391"/>
          <a:ext cx="889000" cy="15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291</xdr:rowOff>
    </xdr:from>
    <xdr:to>
      <xdr:col>41</xdr:col>
      <xdr:colOff>50800</xdr:colOff>
      <xdr:row>78</xdr:row>
      <xdr:rowOff>169304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73391"/>
          <a:ext cx="889000" cy="16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39332</xdr:rowOff>
    </xdr:from>
    <xdr:to>
      <xdr:col>55</xdr:col>
      <xdr:colOff>50800</xdr:colOff>
      <xdr:row>78</xdr:row>
      <xdr:rowOff>140932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1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125709</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2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160032</xdr:rowOff>
    </xdr:from>
    <xdr:to>
      <xdr:col>50</xdr:col>
      <xdr:colOff>165100</xdr:colOff>
      <xdr:row>78</xdr:row>
      <xdr:rowOff>90182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6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81309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5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109131</xdr:rowOff>
    </xdr:from>
    <xdr:to>
      <xdr:col>46</xdr:col>
      <xdr:colOff>38100</xdr:colOff>
      <xdr:row>79</xdr:row>
      <xdr:rowOff>39281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8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30408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7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120941</xdr:rowOff>
    </xdr:from>
    <xdr:to>
      <xdr:col>41</xdr:col>
      <xdr:colOff>101600</xdr:colOff>
      <xdr:row>78</xdr:row>
      <xdr:rowOff>51091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2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42218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1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118504</xdr:rowOff>
    </xdr:from>
    <xdr:to>
      <xdr:col>36</xdr:col>
      <xdr:colOff>165100</xdr:colOff>
      <xdr:row>79</xdr:row>
      <xdr:rowOff>48654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9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39781</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153352</xdr:rowOff>
    </xdr:from>
    <xdr:to>
      <xdr:col>55</xdr:col>
      <xdr:colOff>0</xdr:colOff>
      <xdr:row>97</xdr:row>
      <xdr:rowOff>22682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12552"/>
          <a:ext cx="838200" cy="4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153352</xdr:rowOff>
    </xdr:from>
    <xdr:to>
      <xdr:col>50</xdr:col>
      <xdr:colOff>114300</xdr:colOff>
      <xdr:row>97</xdr:row>
      <xdr:rowOff>15087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12552"/>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84696</xdr:rowOff>
    </xdr:from>
    <xdr:to>
      <xdr:col>45</xdr:col>
      <xdr:colOff>177800</xdr:colOff>
      <xdr:row>97</xdr:row>
      <xdr:rowOff>15087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543896"/>
          <a:ext cx="8890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84696</xdr:rowOff>
    </xdr:from>
    <xdr:to>
      <xdr:col>41</xdr:col>
      <xdr:colOff>50800</xdr:colOff>
      <xdr:row>97</xdr:row>
      <xdr:rowOff>7886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43896"/>
          <a:ext cx="889000" cy="9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143332</xdr:rowOff>
    </xdr:from>
    <xdr:to>
      <xdr:col>55</xdr:col>
      <xdr:colOff>50800</xdr:colOff>
      <xdr:row>97</xdr:row>
      <xdr:rowOff>73482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121759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8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102552</xdr:rowOff>
    </xdr:from>
    <xdr:to>
      <xdr:col>50</xdr:col>
      <xdr:colOff>165100</xdr:colOff>
      <xdr:row>97</xdr:row>
      <xdr:rowOff>32702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23829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5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135737</xdr:rowOff>
    </xdr:from>
    <xdr:to>
      <xdr:col>46</xdr:col>
      <xdr:colOff>38100</xdr:colOff>
      <xdr:row>97</xdr:row>
      <xdr:rowOff>65887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9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57014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33896</xdr:rowOff>
    </xdr:from>
    <xdr:to>
      <xdr:col>41</xdr:col>
      <xdr:colOff>101600</xdr:colOff>
      <xdr:row>96</xdr:row>
      <xdr:rowOff>135496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9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126623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58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128536</xdr:rowOff>
    </xdr:from>
    <xdr:to>
      <xdr:col>36</xdr:col>
      <xdr:colOff>165100</xdr:colOff>
      <xdr:row>97</xdr:row>
      <xdr:rowOff>58686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8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49813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8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102476</xdr:rowOff>
    </xdr:from>
    <xdr:to>
      <xdr:col>85</xdr:col>
      <xdr:colOff>127000</xdr:colOff>
      <xdr:row>37</xdr:row>
      <xdr:rowOff>133680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46126"/>
          <a:ext cx="8382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133680</xdr:rowOff>
    </xdr:from>
    <xdr:to>
      <xdr:col>81</xdr:col>
      <xdr:colOff>50800</xdr:colOff>
      <xdr:row>37</xdr:row>
      <xdr:rowOff>147968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7733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72225</xdr:rowOff>
    </xdr:from>
    <xdr:to>
      <xdr:col>76</xdr:col>
      <xdr:colOff>114300</xdr:colOff>
      <xdr:row>37</xdr:row>
      <xdr:rowOff>147968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15875"/>
          <a:ext cx="8890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19304</xdr:rowOff>
    </xdr:from>
    <xdr:to>
      <xdr:col>71</xdr:col>
      <xdr:colOff>177800</xdr:colOff>
      <xdr:row>37</xdr:row>
      <xdr:rowOff>72225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362954"/>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51676</xdr:rowOff>
    </xdr:from>
    <xdr:to>
      <xdr:col>85</xdr:col>
      <xdr:colOff>177800</xdr:colOff>
      <xdr:row>37</xdr:row>
      <xdr:rowOff>153276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74553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4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82880</xdr:rowOff>
    </xdr:from>
    <xdr:to>
      <xdr:col>81</xdr:col>
      <xdr:colOff>101600</xdr:colOff>
      <xdr:row>38</xdr:row>
      <xdr:rowOff>13030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29557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2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97168</xdr:rowOff>
    </xdr:from>
    <xdr:to>
      <xdr:col>76</xdr:col>
      <xdr:colOff>165100</xdr:colOff>
      <xdr:row>38</xdr:row>
      <xdr:rowOff>27318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4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18445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3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21425</xdr:rowOff>
    </xdr:from>
    <xdr:to>
      <xdr:col>72</xdr:col>
      <xdr:colOff>38100</xdr:colOff>
      <xdr:row>37</xdr:row>
      <xdr:rowOff>123025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6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139552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4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139954</xdr:rowOff>
    </xdr:from>
    <xdr:to>
      <xdr:col>67</xdr:col>
      <xdr:colOff>101600</xdr:colOff>
      <xdr:row>37</xdr:row>
      <xdr:rowOff>70104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1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86631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08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147182</xdr:rowOff>
    </xdr:from>
    <xdr:to>
      <xdr:col>85</xdr:col>
      <xdr:colOff>127000</xdr:colOff>
      <xdr:row>57</xdr:row>
      <xdr:rowOff>33378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748382"/>
          <a:ext cx="838200" cy="5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147182</xdr:rowOff>
    </xdr:from>
    <xdr:to>
      <xdr:col>81</xdr:col>
      <xdr:colOff>50800</xdr:colOff>
      <xdr:row>57</xdr:row>
      <xdr:rowOff>126045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48382"/>
          <a:ext cx="889000" cy="15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124354</xdr:rowOff>
    </xdr:from>
    <xdr:to>
      <xdr:col>76</xdr:col>
      <xdr:colOff>114300</xdr:colOff>
      <xdr:row>57</xdr:row>
      <xdr:rowOff>126045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25554"/>
          <a:ext cx="889000" cy="17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124354</xdr:rowOff>
    </xdr:from>
    <xdr:to>
      <xdr:col>71</xdr:col>
      <xdr:colOff>177800</xdr:colOff>
      <xdr:row>57</xdr:row>
      <xdr:rowOff>69756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25554"/>
          <a:ext cx="889000" cy="11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154028</xdr:rowOff>
    </xdr:from>
    <xdr:to>
      <xdr:col>85</xdr:col>
      <xdr:colOff>177800</xdr:colOff>
      <xdr:row>57</xdr:row>
      <xdr:rowOff>84178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5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132455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3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96382</xdr:rowOff>
    </xdr:from>
    <xdr:to>
      <xdr:col>81</xdr:col>
      <xdr:colOff>101600</xdr:colOff>
      <xdr:row>57</xdr:row>
      <xdr:rowOff>26532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9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43059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75245</xdr:rowOff>
    </xdr:from>
    <xdr:to>
      <xdr:col>76</xdr:col>
      <xdr:colOff>165100</xdr:colOff>
      <xdr:row>58</xdr:row>
      <xdr:rowOff>5395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4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167972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4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73554</xdr:rowOff>
    </xdr:from>
    <xdr:to>
      <xdr:col>72</xdr:col>
      <xdr:colOff>38100</xdr:colOff>
      <xdr:row>57</xdr:row>
      <xdr:rowOff>3704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7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20231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18956</xdr:rowOff>
    </xdr:from>
    <xdr:to>
      <xdr:col>67</xdr:col>
      <xdr:colOff>101600</xdr:colOff>
      <xdr:row>57</xdr:row>
      <xdr:rowOff>120556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111683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103239</xdr:rowOff>
    </xdr:from>
    <xdr:to>
      <xdr:col>85</xdr:col>
      <xdr:colOff>127000</xdr:colOff>
      <xdr:row>97</xdr:row>
      <xdr:rowOff>106880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33889"/>
          <a:ext cx="8382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106880</xdr:rowOff>
    </xdr:from>
    <xdr:to>
      <xdr:col>81</xdr:col>
      <xdr:colOff>50800</xdr:colOff>
      <xdr:row>97</xdr:row>
      <xdr:rowOff>113542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37530"/>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113542</xdr:rowOff>
    </xdr:from>
    <xdr:to>
      <xdr:col>76</xdr:col>
      <xdr:colOff>114300</xdr:colOff>
      <xdr:row>97</xdr:row>
      <xdr:rowOff>140402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44192"/>
          <a:ext cx="8890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140402</xdr:rowOff>
    </xdr:from>
    <xdr:to>
      <xdr:col>71</xdr:col>
      <xdr:colOff>177800</xdr:colOff>
      <xdr:row>97</xdr:row>
      <xdr:rowOff>166348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71052"/>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52439</xdr:rowOff>
    </xdr:from>
    <xdr:to>
      <xdr:col>85</xdr:col>
      <xdr:colOff>177800</xdr:colOff>
      <xdr:row>97</xdr:row>
      <xdr:rowOff>154039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8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30866</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6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56080</xdr:rowOff>
    </xdr:from>
    <xdr:to>
      <xdr:col>81</xdr:col>
      <xdr:colOff>101600</xdr:colOff>
      <xdr:row>97</xdr:row>
      <xdr:rowOff>157680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148807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7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62742</xdr:rowOff>
    </xdr:from>
    <xdr:to>
      <xdr:col>76</xdr:col>
      <xdr:colOff>165100</xdr:colOff>
      <xdr:row>97</xdr:row>
      <xdr:rowOff>164342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9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155469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8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89602</xdr:rowOff>
    </xdr:from>
    <xdr:to>
      <xdr:col>72</xdr:col>
      <xdr:colOff>38100</xdr:colOff>
      <xdr:row>98</xdr:row>
      <xdr:rowOff>19752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2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10879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1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115548</xdr:rowOff>
    </xdr:from>
    <xdr:to>
      <xdr:col>67</xdr:col>
      <xdr:colOff>101600</xdr:colOff>
      <xdr:row>98</xdr:row>
      <xdr:rowOff>45698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36825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3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歳出決算総額は、前年度より</a:t>
          </a:r>
          <a:r>
            <a:rPr kumimoji="1" lang="en-US" altLang="ja-JP" sz="1100">
              <a:solidFill>
                <a:schemeClr val="dk1"/>
              </a:solidFill>
              <a:effectLst/>
              <a:latin typeface="+mn-lt"/>
              <a:ea typeface="+mn-ea"/>
              <a:cs typeface="+mn-cs"/>
            </a:rPr>
            <a:t>510,910</a:t>
          </a:r>
          <a:r>
            <a:rPr kumimoji="1" lang="ja-JP" altLang="ja-JP" sz="1100">
              <a:solidFill>
                <a:schemeClr val="dk1"/>
              </a:solidFill>
              <a:effectLst/>
              <a:latin typeface="+mn-lt"/>
              <a:ea typeface="+mn-ea"/>
              <a:cs typeface="+mn-cs"/>
            </a:rPr>
            <a:t>千円減少し、住民一人当たり</a:t>
          </a:r>
          <a:r>
            <a:rPr kumimoji="1" lang="en-US" altLang="ja-JP" sz="1100">
              <a:solidFill>
                <a:schemeClr val="dk1"/>
              </a:solidFill>
              <a:effectLst/>
              <a:latin typeface="+mn-lt"/>
              <a:ea typeface="+mn-ea"/>
              <a:cs typeface="+mn-cs"/>
            </a:rPr>
            <a:t>358</a:t>
          </a:r>
          <a:r>
            <a:rPr kumimoji="1" lang="ja-JP" altLang="ja-JP" sz="1100">
              <a:solidFill>
                <a:schemeClr val="dk1"/>
              </a:solidFill>
              <a:effectLst/>
              <a:latin typeface="+mn-lt"/>
              <a:ea typeface="+mn-ea"/>
              <a:cs typeface="+mn-cs"/>
            </a:rPr>
            <a:t>千円となっている。</a:t>
          </a:r>
          <a:endParaRPr lang="ja-JP" altLang="ja-JP" sz="1400">
            <a:effectLst/>
          </a:endParaRPr>
        </a:p>
        <a:p>
          <a:r>
            <a:rPr kumimoji="1" lang="ja-JP" altLang="ja-JP" sz="1100">
              <a:solidFill>
                <a:schemeClr val="dk1"/>
              </a:solidFill>
              <a:effectLst/>
              <a:latin typeface="+mn-lt"/>
              <a:ea typeface="+mn-ea"/>
              <a:cs typeface="+mn-cs"/>
            </a:rPr>
            <a:t>主な構成項目である</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146,708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令和元年度と比較すると</a:t>
          </a:r>
          <a:r>
            <a:rPr kumimoji="1" lang="en-US" altLang="ja-JP" sz="1100">
              <a:solidFill>
                <a:schemeClr val="dk1"/>
              </a:solidFill>
              <a:effectLst/>
              <a:latin typeface="+mn-lt"/>
              <a:ea typeface="+mn-ea"/>
              <a:cs typeface="+mn-cs"/>
            </a:rPr>
            <a:t>24.5</a:t>
          </a:r>
          <a:r>
            <a:rPr kumimoji="1" lang="ja-JP" altLang="ja-JP" sz="1100">
              <a:solidFill>
                <a:schemeClr val="dk1"/>
              </a:solidFill>
              <a:effectLst/>
              <a:latin typeface="+mn-lt"/>
              <a:ea typeface="+mn-ea"/>
              <a:cs typeface="+mn-cs"/>
            </a:rPr>
            <a:t>％増</a:t>
          </a:r>
          <a:r>
            <a:rPr kumimoji="1" lang="ja-JP" altLang="ja-JP" sz="1100" b="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。これは</a:t>
          </a:r>
          <a:r>
            <a:rPr kumimoji="1" lang="ja-JP" altLang="ja-JP" sz="1100" b="0">
              <a:solidFill>
                <a:schemeClr val="dk1"/>
              </a:solidFill>
              <a:effectLst/>
              <a:latin typeface="+mn-lt"/>
              <a:ea typeface="+mn-ea"/>
              <a:cs typeface="+mn-cs"/>
            </a:rPr>
            <a:t>高齢者等</a:t>
          </a:r>
          <a:r>
            <a:rPr kumimoji="1" lang="ja-JP" altLang="en-US" sz="1100" b="0">
              <a:solidFill>
                <a:schemeClr val="dk1"/>
              </a:solidFill>
              <a:effectLst/>
              <a:latin typeface="+mn-lt"/>
              <a:ea typeface="+mn-ea"/>
              <a:cs typeface="+mn-cs"/>
            </a:rPr>
            <a:t>の</a:t>
          </a:r>
          <a:r>
            <a:rPr kumimoji="1" lang="ja-JP" altLang="ja-JP" sz="1100" b="0">
              <a:solidFill>
                <a:schemeClr val="dk1"/>
              </a:solidFill>
              <a:effectLst/>
              <a:latin typeface="+mn-lt"/>
              <a:ea typeface="+mn-ea"/>
              <a:cs typeface="+mn-cs"/>
            </a:rPr>
            <a:t>福祉ニーズの多様化</a:t>
          </a:r>
          <a:r>
            <a:rPr kumimoji="1" lang="ja-JP" altLang="en-US" sz="1100" b="0">
              <a:solidFill>
                <a:schemeClr val="dk1"/>
              </a:solidFill>
              <a:effectLst/>
              <a:latin typeface="+mn-lt"/>
              <a:ea typeface="+mn-ea"/>
              <a:cs typeface="+mn-cs"/>
            </a:rPr>
            <a:t>による</a:t>
          </a:r>
          <a:r>
            <a:rPr kumimoji="1" lang="ja-JP" altLang="ja-JP" sz="1100" b="0">
              <a:solidFill>
                <a:schemeClr val="dk1"/>
              </a:solidFill>
              <a:effectLst/>
              <a:latin typeface="+mn-lt"/>
              <a:ea typeface="+mn-ea"/>
              <a:cs typeface="+mn-cs"/>
            </a:rPr>
            <a:t>社会福祉費</a:t>
          </a:r>
          <a:r>
            <a:rPr kumimoji="1" lang="ja-JP" altLang="en-US" sz="1100" b="0">
              <a:solidFill>
                <a:schemeClr val="dk1"/>
              </a:solidFill>
              <a:effectLst/>
              <a:latin typeface="+mn-lt"/>
              <a:ea typeface="+mn-ea"/>
              <a:cs typeface="+mn-cs"/>
            </a:rPr>
            <a:t>の増額が要因だと考えられる。</a:t>
          </a:r>
          <a:r>
            <a:rPr kumimoji="1" lang="ja-JP" altLang="ja-JP" sz="110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臨時的な経費</a:t>
          </a:r>
          <a:r>
            <a:rPr kumimoji="1" lang="ja-JP" altLang="en-US" sz="1100">
              <a:solidFill>
                <a:schemeClr val="dk1"/>
              </a:solidFill>
              <a:effectLst/>
              <a:latin typeface="+mn-lt"/>
              <a:ea typeface="+mn-ea"/>
              <a:cs typeface="+mn-cs"/>
            </a:rPr>
            <a:t>のグラウンド用地購入費等があったが、令和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年度は類似団体、国、県平均を</a:t>
          </a:r>
          <a:r>
            <a:rPr kumimoji="1" lang="ja-JP" altLang="ja-JP" sz="1100">
              <a:solidFill>
                <a:schemeClr val="dk1"/>
              </a:solidFill>
              <a:effectLst/>
              <a:latin typeface="+mn-lt"/>
              <a:ea typeface="+mn-ea"/>
              <a:cs typeface="+mn-cs"/>
            </a:rPr>
            <a:t>下回り、住民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人当たりのコストは減少した。</a:t>
          </a:r>
          <a:r>
            <a:rPr kumimoji="1" lang="ja-JP" altLang="en-US" sz="1100" b="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衛生費は、類似団体を上回っており、令和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年度より新ごみ処理施設建設に係る経費が増加したことが住民１人当たりコストの増加</a:t>
          </a:r>
          <a:r>
            <a:rPr kumimoji="1" lang="ja-JP" altLang="en-US" sz="1100">
              <a:solidFill>
                <a:schemeClr val="dk1"/>
              </a:solidFill>
              <a:effectLst/>
              <a:latin typeface="+mn-lt"/>
              <a:ea typeface="+mn-ea"/>
              <a:cs typeface="+mn-cs"/>
            </a:rPr>
            <a:t>傾向</a:t>
          </a:r>
          <a:r>
            <a:rPr kumimoji="1" lang="ja-JP" altLang="ja-JP" sz="1100">
              <a:solidFill>
                <a:schemeClr val="dk1"/>
              </a:solidFill>
              <a:effectLst/>
              <a:latin typeface="+mn-lt"/>
              <a:ea typeface="+mn-ea"/>
              <a:cs typeface="+mn-cs"/>
            </a:rPr>
            <a:t>の要因となっている。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標準財政規模に占める財政調整基金の割合は、一般的な目安とされる</a:t>
          </a:r>
          <a:r>
            <a:rPr kumimoji="1" lang="en-US" altLang="ja-JP" sz="1100" baseline="0">
              <a:solidFill>
                <a:schemeClr val="dk1"/>
              </a:solidFill>
              <a:effectLst/>
              <a:latin typeface="+mn-lt"/>
              <a:ea typeface="+mn-ea"/>
              <a:cs typeface="+mn-cs"/>
            </a:rPr>
            <a:t>10%</a:t>
          </a:r>
          <a:r>
            <a:rPr kumimoji="1" lang="ja-JP" altLang="ja-JP" sz="1100" baseline="0">
              <a:solidFill>
                <a:schemeClr val="dk1"/>
              </a:solidFill>
              <a:effectLst/>
              <a:latin typeface="+mn-lt"/>
              <a:ea typeface="+mn-ea"/>
              <a:cs typeface="+mn-cs"/>
            </a:rPr>
            <a:t>から</a:t>
          </a:r>
          <a:r>
            <a:rPr kumimoji="1" lang="en-US" altLang="ja-JP" sz="1100" baseline="0">
              <a:solidFill>
                <a:schemeClr val="dk1"/>
              </a:solidFill>
              <a:effectLst/>
              <a:latin typeface="+mn-lt"/>
              <a:ea typeface="+mn-ea"/>
              <a:cs typeface="+mn-cs"/>
            </a:rPr>
            <a:t>15%</a:t>
          </a:r>
          <a:r>
            <a:rPr kumimoji="1" lang="ja-JP" altLang="ja-JP" sz="1100" baseline="0">
              <a:solidFill>
                <a:schemeClr val="dk1"/>
              </a:solidFill>
              <a:effectLst/>
              <a:latin typeface="+mn-lt"/>
              <a:ea typeface="+mn-ea"/>
              <a:cs typeface="+mn-cs"/>
            </a:rPr>
            <a:t>を</a:t>
          </a:r>
          <a:r>
            <a:rPr kumimoji="1" lang="ja-JP" altLang="en-US" sz="1100" baseline="0">
              <a:solidFill>
                <a:schemeClr val="dk1"/>
              </a:solidFill>
              <a:effectLst/>
              <a:latin typeface="+mn-lt"/>
              <a:ea typeface="+mn-ea"/>
              <a:cs typeface="+mn-cs"/>
            </a:rPr>
            <a:t>超え</a:t>
          </a:r>
          <a:r>
            <a:rPr kumimoji="1" lang="en-US" altLang="ja-JP" sz="1100" baseline="0">
              <a:solidFill>
                <a:schemeClr val="dk1"/>
              </a:solidFill>
              <a:effectLst/>
              <a:latin typeface="+mn-lt"/>
              <a:ea typeface="+mn-ea"/>
              <a:cs typeface="+mn-cs"/>
            </a:rPr>
            <a:t>17.50%</a:t>
          </a:r>
          <a:r>
            <a:rPr kumimoji="1" lang="ja-JP" altLang="ja-JP" sz="1100" baseline="0">
              <a:solidFill>
                <a:schemeClr val="dk1"/>
              </a:solidFill>
              <a:effectLst/>
              <a:latin typeface="+mn-lt"/>
              <a:ea typeface="+mn-ea"/>
              <a:cs typeface="+mn-cs"/>
            </a:rPr>
            <a:t>となっ</a:t>
          </a:r>
          <a:r>
            <a:rPr kumimoji="1" lang="ja-JP" altLang="en-US" sz="1100" baseline="0">
              <a:solidFill>
                <a:schemeClr val="dk1"/>
              </a:solidFill>
              <a:effectLst/>
              <a:latin typeface="+mn-lt"/>
              <a:ea typeface="+mn-ea"/>
              <a:cs typeface="+mn-cs"/>
            </a:rPr>
            <a:t>た。しかし、</a:t>
          </a:r>
          <a:r>
            <a:rPr kumimoji="1" lang="ja-JP" altLang="ja-JP" sz="1100">
              <a:solidFill>
                <a:schemeClr val="dk1"/>
              </a:solidFill>
              <a:effectLst/>
              <a:latin typeface="+mn-lt"/>
              <a:ea typeface="+mn-ea"/>
              <a:cs typeface="+mn-cs"/>
            </a:rPr>
            <a:t>物価高騰や扶助費等の増加による財源確保のため、財政調整基金からの繰入金</a:t>
          </a:r>
          <a:r>
            <a:rPr kumimoji="1" lang="ja-JP" altLang="en-US" sz="1100">
              <a:solidFill>
                <a:schemeClr val="dk1"/>
              </a:solidFill>
              <a:effectLst/>
              <a:latin typeface="+mn-lt"/>
              <a:ea typeface="+mn-ea"/>
              <a:cs typeface="+mn-cs"/>
            </a:rPr>
            <a:t>が積立金を上回り</a:t>
          </a:r>
          <a:r>
            <a:rPr kumimoji="1" lang="ja-JP" altLang="ja-JP" sz="1100">
              <a:solidFill>
                <a:schemeClr val="dk1"/>
              </a:solidFill>
              <a:effectLst/>
              <a:latin typeface="+mn-lt"/>
              <a:ea typeface="+mn-ea"/>
              <a:cs typeface="+mn-cs"/>
            </a:rPr>
            <a:t>、実質単年度収支は赤字</a:t>
          </a:r>
          <a:r>
            <a:rPr kumimoji="1" lang="ja-JP" altLang="en-US" sz="1100">
              <a:solidFill>
                <a:schemeClr val="dk1"/>
              </a:solidFill>
              <a:effectLst/>
              <a:latin typeface="+mn-lt"/>
              <a:ea typeface="+mn-ea"/>
              <a:cs typeface="+mn-cs"/>
            </a:rPr>
            <a:t>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岐阜県岐南町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各会計において実質収支額は黒字となっており、連結の実質赤字額はない。</a:t>
          </a:r>
          <a:endParaRPr lang="ja-JP" altLang="ja-JP" sz="1400">
            <a:effectLst/>
          </a:endParaRPr>
        </a:p>
        <a:p>
          <a:r>
            <a:rPr kumimoji="1" lang="ja-JP" altLang="ja-JP" sz="1100">
              <a:solidFill>
                <a:schemeClr val="dk1"/>
              </a:solidFill>
              <a:effectLst/>
              <a:latin typeface="+mn-lt"/>
              <a:ea typeface="+mn-ea"/>
              <a:cs typeface="+mn-cs"/>
            </a:rPr>
            <a:t>　今後においても、個々の会計において健全な状態を維持できるように努める。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ns011\&#20225;&#30011;&#36001;&#25919;&#35506;\03&#36001;&#25919;\00&#21508;&#31278;&#29031;&#20250;\&#36001;&#25919;&#29366;&#27841;&#36039;&#26009;&#38598;\R07\250827&#12304;&#20381;&#38972;&#12305;&#20196;&#21644;&#65301;&#24180;&#24230;&#36001;&#25919;&#29366;&#27841;&#36039;&#26009;&#38598;&#12398;&#20316;&#25104;&#12395;&#12388;&#12356;&#12390;&#65288;2&#22238;&#30446;&#12539;&#22320;&#26041;&#20844;&#20250;&#35336;&#38306;&#20418;&#65289;\&#22238;&#31572;\&#12304;&#36001;&#25919;&#29366;&#27841;&#36039;&#26009;&#38598;&#12305;_213021_&#23696;&#21335;&#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X51">
            <v>8.1</v>
          </cell>
          <cell r="CF51">
            <v>3.5</v>
          </cell>
        </row>
        <row r="53">
          <cell r="BP53">
            <v>37.200000000000003</v>
          </cell>
          <cell r="BX53">
            <v>37.299999999999997</v>
          </cell>
          <cell r="CF53">
            <v>38</v>
          </cell>
          <cell r="CN53">
            <v>38.5</v>
          </cell>
          <cell r="CV53">
            <v>39.1</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BX73">
            <v>8.1</v>
          </cell>
          <cell r="CF73">
            <v>3.5</v>
          </cell>
        </row>
        <row r="75">
          <cell r="BP75">
            <v>4.0999999999999996</v>
          </cell>
          <cell r="BX75">
            <v>4.5</v>
          </cell>
          <cell r="CF75">
            <v>5.6</v>
          </cell>
          <cell r="CN75">
            <v>6.9</v>
          </cell>
          <cell r="CV75">
            <v>7.7</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2" customWidth="1"/>
    <col min="12" max="12" width="2.25" style="172" customWidth="1"/>
    <col min="13" max="17" width="2.375" style="172" customWidth="1"/>
    <col min="18" max="119" width="2.125" style="172" customWidth="1"/>
    <col min="120" max="16384" width="0" style="17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3"/>
      <c r="DK1" s="173"/>
      <c r="DL1" s="173"/>
      <c r="DM1" s="173"/>
      <c r="DN1" s="173"/>
      <c r="DO1" s="173"/>
    </row>
    <row r="2" spans="1:119" ht="24.75" thickBot="1" x14ac:dyDescent="0.2">
      <c r="B2" s="174" t="s">
        <v>77</v>
      </c>
      <c r="C2" s="174"/>
      <c r="D2" s="175"/>
    </row>
    <row r="3" spans="1:119" ht="18.75" customHeight="1" thickBot="1" x14ac:dyDescent="0.2">
      <c r="A3" s="17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10066655</v>
      </c>
      <c r="BO4" s="358"/>
      <c r="BP4" s="358"/>
      <c r="BQ4" s="358"/>
      <c r="BR4" s="358"/>
      <c r="BS4" s="358"/>
      <c r="BT4" s="358"/>
      <c r="BU4" s="359"/>
      <c r="BV4" s="357">
        <v>10605693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v>
      </c>
      <c r="CU4" s="364"/>
      <c r="CV4" s="364"/>
      <c r="CW4" s="364"/>
      <c r="CX4" s="364"/>
      <c r="CY4" s="364"/>
      <c r="CZ4" s="364"/>
      <c r="DA4" s="365"/>
      <c r="DB4" s="363">
        <v>11.8</v>
      </c>
      <c r="DC4" s="364"/>
      <c r="DD4" s="364"/>
      <c r="DE4" s="364"/>
      <c r="DF4" s="364"/>
      <c r="DG4" s="364"/>
      <c r="DH4" s="364"/>
      <c r="DI4" s="365"/>
    </row>
    <row r="5" spans="1:119" ht="18.75" customHeight="1" x14ac:dyDescent="0.15">
      <c r="A5" s="17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9380671</v>
      </c>
      <c r="BO5" s="395"/>
      <c r="BP5" s="395"/>
      <c r="BQ5" s="395"/>
      <c r="BR5" s="395"/>
      <c r="BS5" s="395"/>
      <c r="BT5" s="395"/>
      <c r="BU5" s="396"/>
      <c r="BV5" s="394">
        <v>9891581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v>
      </c>
      <c r="CU5" s="392"/>
      <c r="CV5" s="392"/>
      <c r="CW5" s="392"/>
      <c r="CX5" s="392"/>
      <c r="CY5" s="392"/>
      <c r="CZ5" s="392"/>
      <c r="DA5" s="393"/>
      <c r="DB5" s="391">
        <v>91</v>
      </c>
      <c r="DC5" s="392"/>
      <c r="DD5" s="392"/>
      <c r="DE5" s="392"/>
      <c r="DF5" s="392"/>
      <c r="DG5" s="392"/>
      <c r="DH5" s="392"/>
      <c r="DI5" s="393"/>
    </row>
    <row r="6" spans="1:119" ht="18.75" customHeight="1" x14ac:dyDescent="0.15">
      <c r="A6" s="17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685984</v>
      </c>
      <c r="BO6" s="395"/>
      <c r="BP6" s="395"/>
      <c r="BQ6" s="395"/>
      <c r="BR6" s="395"/>
      <c r="BS6" s="395"/>
      <c r="BT6" s="395"/>
      <c r="BU6" s="396"/>
      <c r="BV6" s="394">
        <v>714112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92.7</v>
      </c>
      <c r="CU6" s="432"/>
      <c r="CV6" s="432"/>
      <c r="CW6" s="432"/>
      <c r="CX6" s="432"/>
      <c r="CY6" s="432"/>
      <c r="CZ6" s="432"/>
      <c r="DA6" s="433"/>
      <c r="DB6" s="431">
        <v>92.6</v>
      </c>
      <c r="DC6" s="432"/>
      <c r="DD6" s="432"/>
      <c r="DE6" s="432"/>
      <c r="DF6" s="432"/>
      <c r="DG6" s="432"/>
      <c r="DH6" s="432"/>
      <c r="DI6" s="433"/>
    </row>
    <row r="7" spans="1:119" ht="18.75" customHeight="1" x14ac:dyDescent="0.15">
      <c r="A7" s="17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57454</v>
      </c>
      <c r="BO7" s="395"/>
      <c r="BP7" s="395"/>
      <c r="BQ7" s="395"/>
      <c r="BR7" s="395"/>
      <c r="BS7" s="395"/>
      <c r="BT7" s="395"/>
      <c r="BU7" s="396"/>
      <c r="BV7" s="394">
        <v>52892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5713787</v>
      </c>
      <c r="CU7" s="395"/>
      <c r="CV7" s="395"/>
      <c r="CW7" s="395"/>
      <c r="CX7" s="395"/>
      <c r="CY7" s="395"/>
      <c r="CZ7" s="395"/>
      <c r="DA7" s="396"/>
      <c r="DB7" s="394">
        <v>5595075</v>
      </c>
      <c r="DC7" s="395"/>
      <c r="DD7" s="395"/>
      <c r="DE7" s="395"/>
      <c r="DF7" s="395"/>
      <c r="DG7" s="395"/>
      <c r="DH7" s="395"/>
      <c r="DI7" s="396"/>
    </row>
    <row r="8" spans="1:119" ht="18.75" customHeight="1" thickBot="1" x14ac:dyDescent="0.2">
      <c r="A8" s="17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628530</v>
      </c>
      <c r="BO8" s="395"/>
      <c r="BP8" s="395"/>
      <c r="BQ8" s="395"/>
      <c r="BR8" s="395"/>
      <c r="BS8" s="395"/>
      <c r="BT8" s="395"/>
      <c r="BU8" s="396"/>
      <c r="BV8" s="394">
        <v>661220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0.89</v>
      </c>
      <c r="CU8" s="435"/>
      <c r="CV8" s="435"/>
      <c r="CW8" s="435"/>
      <c r="CX8" s="435"/>
      <c r="CY8" s="435"/>
      <c r="CZ8" s="435"/>
      <c r="DA8" s="436"/>
      <c r="DB8" s="434">
        <v>0.91</v>
      </c>
      <c r="DC8" s="435"/>
      <c r="DD8" s="435"/>
      <c r="DE8" s="435"/>
      <c r="DF8" s="435"/>
      <c r="DG8" s="435"/>
      <c r="DH8" s="435"/>
      <c r="DI8" s="436"/>
    </row>
    <row r="9" spans="1:119" ht="18.75" customHeight="1" thickBot="1" x14ac:dyDescent="0.2">
      <c r="A9" s="173"/>
      <c r="B9" s="388" t="s">
        <v>106</v>
      </c>
      <c r="C9" s="389"/>
      <c r="D9" s="389"/>
      <c r="E9" s="389"/>
      <c r="F9" s="389"/>
      <c r="G9" s="389"/>
      <c r="H9" s="389"/>
      <c r="I9" s="389"/>
      <c r="J9" s="389"/>
      <c r="K9" s="437"/>
      <c r="L9" s="438" t="s">
        <v>107</v>
      </c>
      <c r="M9" s="439"/>
      <c r="N9" s="439"/>
      <c r="O9" s="439"/>
      <c r="P9" s="439"/>
      <c r="Q9" s="440"/>
      <c r="R9" s="441">
        <v>25881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-32690</v>
      </c>
      <c r="BO9" s="395"/>
      <c r="BP9" s="395"/>
      <c r="BQ9" s="395"/>
      <c r="BR9" s="395"/>
      <c r="BS9" s="395"/>
      <c r="BT9" s="395"/>
      <c r="BU9" s="396"/>
      <c r="BV9" s="394">
        <v>-216887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7.4</v>
      </c>
      <c r="CU9" s="392"/>
      <c r="CV9" s="392"/>
      <c r="CW9" s="392"/>
      <c r="CX9" s="392"/>
      <c r="CY9" s="392"/>
      <c r="CZ9" s="392"/>
      <c r="DA9" s="393"/>
      <c r="DB9" s="391">
        <v>7.2</v>
      </c>
      <c r="DC9" s="392"/>
      <c r="DD9" s="392"/>
      <c r="DE9" s="392"/>
      <c r="DF9" s="392"/>
      <c r="DG9" s="392"/>
      <c r="DH9" s="392"/>
      <c r="DI9" s="393"/>
    </row>
    <row r="10" spans="1:119" ht="18.75" customHeight="1" thickBot="1" x14ac:dyDescent="0.2">
      <c r="A10" s="173"/>
      <c r="B10" s="388"/>
      <c r="C10" s="389"/>
      <c r="D10" s="389"/>
      <c r="E10" s="389"/>
      <c r="F10" s="389"/>
      <c r="G10" s="389"/>
      <c r="H10" s="389"/>
      <c r="I10" s="389"/>
      <c r="J10" s="389"/>
      <c r="K10" s="437"/>
      <c r="L10" s="444" t="s">
        <v>113</v>
      </c>
      <c r="M10" s="424"/>
      <c r="N10" s="424"/>
      <c r="O10" s="424"/>
      <c r="P10" s="424"/>
      <c r="Q10" s="425"/>
      <c r="R10" s="445">
        <v>24622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176500</v>
      </c>
      <c r="BO10" s="395"/>
      <c r="BP10" s="395"/>
      <c r="BQ10" s="395"/>
      <c r="BR10" s="395"/>
      <c r="BS10" s="395"/>
      <c r="BT10" s="395"/>
      <c r="BU10" s="396"/>
      <c r="BV10" s="394">
        <v>323500</v>
      </c>
      <c r="BW10" s="395"/>
      <c r="BX10" s="395"/>
      <c r="BY10" s="395"/>
      <c r="BZ10" s="395"/>
      <c r="CA10" s="395"/>
      <c r="CB10" s="395"/>
      <c r="CC10" s="396"/>
      <c r="CD10" s="179" t="s">
        <v>116</v>
      </c>
      <c r="CE10" s="180"/>
      <c r="CF10" s="180"/>
      <c r="CG10" s="180"/>
      <c r="CH10" s="180"/>
      <c r="CI10" s="180"/>
      <c r="CJ10" s="180"/>
      <c r="CK10" s="180"/>
      <c r="CL10" s="180"/>
      <c r="CM10" s="180"/>
      <c r="CN10" s="180"/>
      <c r="CO10" s="180"/>
      <c r="CP10" s="180"/>
      <c r="CQ10" s="180"/>
      <c r="CR10" s="180"/>
      <c r="CS10" s="181"/>
      <c r="CT10" s="185"/>
      <c r="CU10" s="186"/>
      <c r="CV10" s="186"/>
      <c r="CW10" s="186"/>
      <c r="CX10" s="186"/>
      <c r="CY10" s="186"/>
      <c r="CZ10" s="186"/>
      <c r="DA10" s="187"/>
      <c r="DB10" s="185"/>
      <c r="DC10" s="186"/>
      <c r="DD10" s="186"/>
      <c r="DE10" s="186"/>
      <c r="DF10" s="186"/>
      <c r="DG10" s="186"/>
      <c r="DH10" s="186"/>
      <c r="DI10" s="187"/>
    </row>
    <row r="11" spans="1:119" ht="18.75" customHeight="1" thickBot="1" x14ac:dyDescent="0.2">
      <c r="A11" s="17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3"/>
      <c r="B12" s="454" t="s">
        <v>123</v>
      </c>
      <c r="C12" s="455"/>
      <c r="D12" s="455"/>
      <c r="E12" s="455"/>
      <c r="F12" s="455"/>
      <c r="G12" s="455"/>
      <c r="H12" s="455"/>
      <c r="I12" s="455"/>
      <c r="J12" s="455"/>
      <c r="K12" s="456"/>
      <c r="L12" s="463" t="s">
        <v>124</v>
      </c>
      <c r="M12" s="464"/>
      <c r="N12" s="464"/>
      <c r="O12" s="464"/>
      <c r="P12" s="464"/>
      <c r="Q12" s="465"/>
      <c r="R12" s="466">
        <v>26227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300000</v>
      </c>
      <c r="BO12" s="395"/>
      <c r="BP12" s="395"/>
      <c r="BQ12" s="395"/>
      <c r="BR12" s="395"/>
      <c r="BS12" s="395"/>
      <c r="BT12" s="395"/>
      <c r="BU12" s="396"/>
      <c r="BV12" s="394">
        <v>200000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3"/>
      <c r="B13" s="457"/>
      <c r="C13" s="458"/>
      <c r="D13" s="458"/>
      <c r="E13" s="458"/>
      <c r="F13" s="458"/>
      <c r="G13" s="458"/>
      <c r="H13" s="458"/>
      <c r="I13" s="458"/>
      <c r="J13" s="458"/>
      <c r="K13" s="459"/>
      <c r="L13" s="188"/>
      <c r="M13" s="485" t="s">
        <v>130</v>
      </c>
      <c r="N13" s="486"/>
      <c r="O13" s="486"/>
      <c r="P13" s="486"/>
      <c r="Q13" s="487"/>
      <c r="R13" s="478">
        <v>25517</v>
      </c>
      <c r="S13" s="479"/>
      <c r="T13" s="479"/>
      <c r="U13" s="479"/>
      <c r="V13" s="480"/>
      <c r="W13" s="410" t="s">
        <v>131</v>
      </c>
      <c r="X13" s="411"/>
      <c r="Y13" s="411"/>
      <c r="Z13" s="411"/>
      <c r="AA13" s="411"/>
      <c r="AB13" s="401"/>
      <c r="AC13" s="445">
        <v>175</v>
      </c>
      <c r="AD13" s="446"/>
      <c r="AE13" s="446"/>
      <c r="AF13" s="446"/>
      <c r="AG13" s="488"/>
      <c r="AH13" s="445">
        <v>221</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-156190</v>
      </c>
      <c r="BO13" s="395"/>
      <c r="BP13" s="395"/>
      <c r="BQ13" s="395"/>
      <c r="BR13" s="395"/>
      <c r="BS13" s="395"/>
      <c r="BT13" s="395"/>
      <c r="BU13" s="396"/>
      <c r="BV13" s="394">
        <v>-93387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7.7</v>
      </c>
      <c r="CU13" s="392"/>
      <c r="CV13" s="392"/>
      <c r="CW13" s="392"/>
      <c r="CX13" s="392"/>
      <c r="CY13" s="392"/>
      <c r="CZ13" s="392"/>
      <c r="DA13" s="393"/>
      <c r="DB13" s="391">
        <v>6.9</v>
      </c>
      <c r="DC13" s="392"/>
      <c r="DD13" s="392"/>
      <c r="DE13" s="392"/>
      <c r="DF13" s="392"/>
      <c r="DG13" s="392"/>
      <c r="DH13" s="392"/>
      <c r="DI13" s="393"/>
    </row>
    <row r="14" spans="1:119" ht="18.75" customHeight="1" thickBot="1" x14ac:dyDescent="0.2">
      <c r="A14" s="173"/>
      <c r="B14" s="457"/>
      <c r="C14" s="458"/>
      <c r="D14" s="458"/>
      <c r="E14" s="458"/>
      <c r="F14" s="458"/>
      <c r="G14" s="458"/>
      <c r="H14" s="458"/>
      <c r="I14" s="458"/>
      <c r="J14" s="458"/>
      <c r="K14" s="459"/>
      <c r="L14" s="475" t="s">
        <v>135</v>
      </c>
      <c r="M14" s="476"/>
      <c r="N14" s="476"/>
      <c r="O14" s="476"/>
      <c r="P14" s="476"/>
      <c r="Q14" s="477"/>
      <c r="R14" s="478">
        <v>26243</v>
      </c>
      <c r="S14" s="479"/>
      <c r="T14" s="479"/>
      <c r="U14" s="479"/>
      <c r="V14" s="480"/>
      <c r="W14" s="384"/>
      <c r="X14" s="385"/>
      <c r="Y14" s="385"/>
      <c r="Z14" s="385"/>
      <c r="AA14" s="385"/>
      <c r="AB14" s="374"/>
      <c r="AC14" s="481">
        <v>1.4</v>
      </c>
      <c r="AD14" s="482"/>
      <c r="AE14" s="482"/>
      <c r="AF14" s="482"/>
      <c r="AG14" s="483"/>
      <c r="AH14" s="481">
        <v>1.9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3"/>
      <c r="B15" s="457"/>
      <c r="C15" s="458"/>
      <c r="D15" s="458"/>
      <c r="E15" s="458"/>
      <c r="F15" s="458"/>
      <c r="G15" s="458"/>
      <c r="H15" s="458"/>
      <c r="I15" s="458"/>
      <c r="J15" s="458"/>
      <c r="K15" s="459"/>
      <c r="L15" s="188"/>
      <c r="M15" s="485" t="s">
        <v>130</v>
      </c>
      <c r="N15" s="486"/>
      <c r="O15" s="486"/>
      <c r="P15" s="486"/>
      <c r="Q15" s="487"/>
      <c r="R15" s="478">
        <v>25557</v>
      </c>
      <c r="S15" s="479"/>
      <c r="T15" s="479"/>
      <c r="U15" s="479"/>
      <c r="V15" s="480"/>
      <c r="W15" s="410" t="s">
        <v>137</v>
      </c>
      <c r="X15" s="411"/>
      <c r="Y15" s="411"/>
      <c r="Z15" s="411"/>
      <c r="AA15" s="411"/>
      <c r="AB15" s="401"/>
      <c r="AC15" s="445">
        <v>3655</v>
      </c>
      <c r="AD15" s="446"/>
      <c r="AE15" s="446"/>
      <c r="AF15" s="446"/>
      <c r="AG15" s="488"/>
      <c r="AH15" s="445">
        <v>3651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4032756</v>
      </c>
      <c r="BO15" s="358"/>
      <c r="BP15" s="358"/>
      <c r="BQ15" s="358"/>
      <c r="BR15" s="358"/>
      <c r="BS15" s="358"/>
      <c r="BT15" s="358"/>
      <c r="BU15" s="359"/>
      <c r="BV15" s="357">
        <v>3910369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9"/>
      <c r="CU15" s="190"/>
      <c r="CV15" s="190"/>
      <c r="CW15" s="190"/>
      <c r="CX15" s="190"/>
      <c r="CY15" s="190"/>
      <c r="CZ15" s="190"/>
      <c r="DA15" s="191"/>
      <c r="DB15" s="189"/>
      <c r="DC15" s="190"/>
      <c r="DD15" s="190"/>
      <c r="DE15" s="190"/>
      <c r="DF15" s="190"/>
      <c r="DG15" s="190"/>
      <c r="DH15" s="190"/>
      <c r="DI15" s="191"/>
    </row>
    <row r="16" spans="1:119" ht="18.75" customHeight="1" x14ac:dyDescent="0.15">
      <c r="A16" s="17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29.9</v>
      </c>
      <c r="AD16" s="482"/>
      <c r="AE16" s="482"/>
      <c r="AF16" s="482"/>
      <c r="AG16" s="483"/>
      <c r="AH16" s="481">
        <v>30.6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4557607</v>
      </c>
      <c r="BO16" s="395"/>
      <c r="BP16" s="395"/>
      <c r="BQ16" s="395"/>
      <c r="BR16" s="395"/>
      <c r="BS16" s="395"/>
      <c r="BT16" s="395"/>
      <c r="BU16" s="396"/>
      <c r="BV16" s="394">
        <v>4395905</v>
      </c>
      <c r="BW16" s="395"/>
      <c r="BX16" s="395"/>
      <c r="BY16" s="395"/>
      <c r="BZ16" s="395"/>
      <c r="CA16" s="395"/>
      <c r="CB16" s="395"/>
      <c r="CC16" s="396"/>
      <c r="CD16" s="18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3"/>
      <c r="B17" s="460"/>
      <c r="C17" s="461"/>
      <c r="D17" s="461"/>
      <c r="E17" s="461"/>
      <c r="F17" s="461"/>
      <c r="G17" s="461"/>
      <c r="H17" s="461"/>
      <c r="I17" s="461"/>
      <c r="J17" s="461"/>
      <c r="K17" s="462"/>
      <c r="L17" s="192"/>
      <c r="M17" s="505" t="s">
        <v>143</v>
      </c>
      <c r="N17" s="506"/>
      <c r="O17" s="506"/>
      <c r="P17" s="506"/>
      <c r="Q17" s="507"/>
      <c r="R17" s="500" t="s">
        <v>144</v>
      </c>
      <c r="S17" s="501"/>
      <c r="T17" s="501"/>
      <c r="U17" s="501"/>
      <c r="V17" s="502"/>
      <c r="W17" s="410" t="s">
        <v>145</v>
      </c>
      <c r="X17" s="411"/>
      <c r="Y17" s="411"/>
      <c r="Z17" s="411"/>
      <c r="AA17" s="411"/>
      <c r="AB17" s="401"/>
      <c r="AC17" s="445">
        <v>8402</v>
      </c>
      <c r="AD17" s="446"/>
      <c r="AE17" s="446"/>
      <c r="AF17" s="446"/>
      <c r="AG17" s="488"/>
      <c r="AH17" s="445">
        <v>8059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5141010</v>
      </c>
      <c r="BO17" s="395"/>
      <c r="BP17" s="395"/>
      <c r="BQ17" s="395"/>
      <c r="BR17" s="395"/>
      <c r="BS17" s="395"/>
      <c r="BT17" s="395"/>
      <c r="BU17" s="396"/>
      <c r="BV17" s="394">
        <v>4984770</v>
      </c>
      <c r="BW17" s="395"/>
      <c r="BX17" s="395"/>
      <c r="BY17" s="395"/>
      <c r="BZ17" s="395"/>
      <c r="CA17" s="395"/>
      <c r="CB17" s="395"/>
      <c r="CC17" s="396"/>
      <c r="CD17" s="18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3"/>
      <c r="B18" s="516" t="s">
        <v>147</v>
      </c>
      <c r="C18" s="437"/>
      <c r="D18" s="437"/>
      <c r="E18" s="517"/>
      <c r="F18" s="517"/>
      <c r="G18" s="517"/>
      <c r="H18" s="517"/>
      <c r="I18" s="517"/>
      <c r="J18" s="517"/>
      <c r="K18" s="517"/>
      <c r="L18" s="518">
        <v>7.91</v>
      </c>
      <c r="M18" s="518"/>
      <c r="N18" s="518"/>
      <c r="O18" s="518"/>
      <c r="P18" s="518"/>
      <c r="Q18" s="518"/>
      <c r="R18" s="519"/>
      <c r="S18" s="519"/>
      <c r="T18" s="519"/>
      <c r="U18" s="519"/>
      <c r="V18" s="520"/>
      <c r="W18" s="412"/>
      <c r="X18" s="413"/>
      <c r="Y18" s="413"/>
      <c r="Z18" s="413"/>
      <c r="AA18" s="413"/>
      <c r="AB18" s="404"/>
      <c r="AC18" s="521">
        <v>68.7</v>
      </c>
      <c r="AD18" s="522"/>
      <c r="AE18" s="522"/>
      <c r="AF18" s="522"/>
      <c r="AG18" s="523"/>
      <c r="AH18" s="521">
        <v>67.5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5389524</v>
      </c>
      <c r="BO18" s="395"/>
      <c r="BP18" s="395"/>
      <c r="BQ18" s="395"/>
      <c r="BR18" s="395"/>
      <c r="BS18" s="395"/>
      <c r="BT18" s="395"/>
      <c r="BU18" s="396"/>
      <c r="BV18" s="394">
        <v>5239205</v>
      </c>
      <c r="BW18" s="395"/>
      <c r="BX18" s="395"/>
      <c r="BY18" s="395"/>
      <c r="BZ18" s="395"/>
      <c r="CA18" s="395"/>
      <c r="CB18" s="395"/>
      <c r="CC18" s="396"/>
      <c r="CD18" s="18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3"/>
      <c r="B19" s="516" t="s">
        <v>149</v>
      </c>
      <c r="C19" s="437"/>
      <c r="D19" s="437"/>
      <c r="E19" s="517"/>
      <c r="F19" s="517"/>
      <c r="G19" s="517"/>
      <c r="H19" s="517"/>
      <c r="I19" s="517"/>
      <c r="J19" s="517"/>
      <c r="K19" s="517"/>
      <c r="L19" s="525">
        <v>3272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7366990</v>
      </c>
      <c r="BO19" s="395"/>
      <c r="BP19" s="395"/>
      <c r="BQ19" s="395"/>
      <c r="BR19" s="395"/>
      <c r="BS19" s="395"/>
      <c r="BT19" s="395"/>
      <c r="BU19" s="396"/>
      <c r="BV19" s="394">
        <v>7433692</v>
      </c>
      <c r="BW19" s="395"/>
      <c r="BX19" s="395"/>
      <c r="BY19" s="395"/>
      <c r="BZ19" s="395"/>
      <c r="CA19" s="395"/>
      <c r="CB19" s="395"/>
      <c r="CC19" s="396"/>
      <c r="CD19" s="18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3"/>
      <c r="B20" s="516" t="s">
        <v>151</v>
      </c>
      <c r="C20" s="437"/>
      <c r="D20" s="437"/>
      <c r="E20" s="517"/>
      <c r="F20" s="517"/>
      <c r="G20" s="517"/>
      <c r="H20" s="517"/>
      <c r="I20" s="517"/>
      <c r="J20" s="517"/>
      <c r="K20" s="517"/>
      <c r="L20" s="525">
        <v>10585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4451908</v>
      </c>
      <c r="BO22" s="358"/>
      <c r="BP22" s="358"/>
      <c r="BQ22" s="358"/>
      <c r="BR22" s="358"/>
      <c r="BS22" s="358"/>
      <c r="BT22" s="358"/>
      <c r="BU22" s="359"/>
      <c r="BV22" s="357">
        <v>4833664</v>
      </c>
      <c r="BW22" s="358"/>
      <c r="BX22" s="358"/>
      <c r="BY22" s="358"/>
      <c r="BZ22" s="358"/>
      <c r="CA22" s="358"/>
      <c r="CB22" s="358"/>
      <c r="CC22" s="359"/>
      <c r="CD22" s="18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4113188</v>
      </c>
      <c r="BO23" s="395"/>
      <c r="BP23" s="395"/>
      <c r="BQ23" s="395"/>
      <c r="BR23" s="395"/>
      <c r="BS23" s="395"/>
      <c r="BT23" s="395"/>
      <c r="BU23" s="396"/>
      <c r="BV23" s="394">
        <v>4470634</v>
      </c>
      <c r="BW23" s="395"/>
      <c r="BX23" s="395"/>
      <c r="BY23" s="395"/>
      <c r="BZ23" s="395"/>
      <c r="CA23" s="395"/>
      <c r="CB23" s="395"/>
      <c r="CC23" s="396"/>
      <c r="CD23" s="18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3"/>
      <c r="B24" s="565"/>
      <c r="C24" s="541"/>
      <c r="D24" s="542"/>
      <c r="E24" s="444" t="s">
        <v>161</v>
      </c>
      <c r="F24" s="424"/>
      <c r="G24" s="424"/>
      <c r="H24" s="424"/>
      <c r="I24" s="424"/>
      <c r="J24" s="424"/>
      <c r="K24" s="425"/>
      <c r="L24" s="445">
        <v>1</v>
      </c>
      <c r="M24" s="446"/>
      <c r="N24" s="446"/>
      <c r="O24" s="446"/>
      <c r="P24" s="488"/>
      <c r="Q24" s="445">
        <v>7500</v>
      </c>
      <c r="R24" s="446"/>
      <c r="S24" s="446"/>
      <c r="T24" s="446"/>
      <c r="U24" s="446"/>
      <c r="V24" s="488"/>
      <c r="W24" s="540"/>
      <c r="X24" s="541"/>
      <c r="Y24" s="542"/>
      <c r="Z24" s="444" t="s">
        <v>162</v>
      </c>
      <c r="AA24" s="424"/>
      <c r="AB24" s="424"/>
      <c r="AC24" s="424"/>
      <c r="AD24" s="424"/>
      <c r="AE24" s="424"/>
      <c r="AF24" s="424"/>
      <c r="AG24" s="425"/>
      <c r="AH24" s="445">
        <v>128</v>
      </c>
      <c r="AI24" s="446"/>
      <c r="AJ24" s="446"/>
      <c r="AK24" s="446"/>
      <c r="AL24" s="488"/>
      <c r="AM24" s="445">
        <v>377216</v>
      </c>
      <c r="AN24" s="446"/>
      <c r="AO24" s="446"/>
      <c r="AP24" s="446"/>
      <c r="AQ24" s="446"/>
      <c r="AR24" s="488"/>
      <c r="AS24" s="445">
        <v>2947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1953707</v>
      </c>
      <c r="BO24" s="395"/>
      <c r="BP24" s="395"/>
      <c r="BQ24" s="395"/>
      <c r="BR24" s="395"/>
      <c r="BS24" s="395"/>
      <c r="BT24" s="395"/>
      <c r="BU24" s="396"/>
      <c r="BV24" s="394">
        <v>2155953</v>
      </c>
      <c r="BW24" s="395"/>
      <c r="BX24" s="395"/>
      <c r="BY24" s="395"/>
      <c r="BZ24" s="395"/>
      <c r="CA24" s="395"/>
      <c r="CB24" s="395"/>
      <c r="CC24" s="396"/>
      <c r="CD24" s="18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3"/>
      <c r="B25" s="565"/>
      <c r="C25" s="541"/>
      <c r="D25" s="542"/>
      <c r="E25" s="444" t="s">
        <v>164</v>
      </c>
      <c r="F25" s="424"/>
      <c r="G25" s="424"/>
      <c r="H25" s="424"/>
      <c r="I25" s="424"/>
      <c r="J25" s="424"/>
      <c r="K25" s="425"/>
      <c r="L25" s="445">
        <v>1</v>
      </c>
      <c r="M25" s="446"/>
      <c r="N25" s="446"/>
      <c r="O25" s="446"/>
      <c r="P25" s="488"/>
      <c r="Q25" s="445">
        <v>6400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892963</v>
      </c>
      <c r="BO25" s="358"/>
      <c r="BP25" s="358"/>
      <c r="BQ25" s="358"/>
      <c r="BR25" s="358"/>
      <c r="BS25" s="358"/>
      <c r="BT25" s="358"/>
      <c r="BU25" s="359"/>
      <c r="BV25" s="357">
        <v>907437</v>
      </c>
      <c r="BW25" s="358"/>
      <c r="BX25" s="358"/>
      <c r="BY25" s="358"/>
      <c r="BZ25" s="358"/>
      <c r="CA25" s="358"/>
      <c r="CB25" s="358"/>
      <c r="CC25" s="359"/>
      <c r="CD25" s="18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3"/>
      <c r="B26" s="565"/>
      <c r="C26" s="541"/>
      <c r="D26" s="542"/>
      <c r="E26" s="444" t="s">
        <v>167</v>
      </c>
      <c r="F26" s="424"/>
      <c r="G26" s="424"/>
      <c r="H26" s="424"/>
      <c r="I26" s="424"/>
      <c r="J26" s="424"/>
      <c r="K26" s="425"/>
      <c r="L26" s="445">
        <v>1</v>
      </c>
      <c r="M26" s="446"/>
      <c r="N26" s="446"/>
      <c r="O26" s="446"/>
      <c r="P26" s="488"/>
      <c r="Q26" s="445">
        <v>5650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8700</v>
      </c>
      <c r="BO26" s="395"/>
      <c r="BP26" s="395"/>
      <c r="BQ26" s="395"/>
      <c r="BR26" s="395"/>
      <c r="BS26" s="395"/>
      <c r="BT26" s="395"/>
      <c r="BU26" s="396"/>
      <c r="BV26" s="394">
        <v>4350</v>
      </c>
      <c r="BW26" s="395"/>
      <c r="BX26" s="395"/>
      <c r="BY26" s="395"/>
      <c r="BZ26" s="395"/>
      <c r="CA26" s="395"/>
      <c r="CB26" s="395"/>
      <c r="CC26" s="396"/>
      <c r="CD26" s="18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3"/>
      <c r="B27" s="565"/>
      <c r="C27" s="541"/>
      <c r="D27" s="542"/>
      <c r="E27" s="444" t="s">
        <v>170</v>
      </c>
      <c r="F27" s="424"/>
      <c r="G27" s="424"/>
      <c r="H27" s="424"/>
      <c r="I27" s="424"/>
      <c r="J27" s="424"/>
      <c r="K27" s="425"/>
      <c r="L27" s="445">
        <v>1</v>
      </c>
      <c r="M27" s="446"/>
      <c r="N27" s="446"/>
      <c r="O27" s="446"/>
      <c r="P27" s="488"/>
      <c r="Q27" s="445">
        <v>3300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22758</v>
      </c>
      <c r="AN27" s="446"/>
      <c r="AO27" s="446"/>
      <c r="AP27" s="446"/>
      <c r="AQ27" s="446"/>
      <c r="AR27" s="488"/>
      <c r="AS27" s="445">
        <v>3793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3"/>
      <c r="B28" s="565"/>
      <c r="C28" s="541"/>
      <c r="D28" s="542"/>
      <c r="E28" s="444" t="s">
        <v>173</v>
      </c>
      <c r="F28" s="424"/>
      <c r="G28" s="424"/>
      <c r="H28" s="424"/>
      <c r="I28" s="424"/>
      <c r="J28" s="424"/>
      <c r="K28" s="425"/>
      <c r="L28" s="445">
        <v>1</v>
      </c>
      <c r="M28" s="446"/>
      <c r="N28" s="446"/>
      <c r="O28" s="446"/>
      <c r="P28" s="488"/>
      <c r="Q28" s="445">
        <v>2700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1000000</v>
      </c>
      <c r="BO28" s="358"/>
      <c r="BP28" s="358"/>
      <c r="BQ28" s="358"/>
      <c r="BR28" s="358"/>
      <c r="BS28" s="358"/>
      <c r="BT28" s="358"/>
      <c r="BU28" s="359"/>
      <c r="BV28" s="357">
        <v>1123500</v>
      </c>
      <c r="BW28" s="358"/>
      <c r="BX28" s="358"/>
      <c r="BY28" s="358"/>
      <c r="BZ28" s="358"/>
      <c r="CA28" s="358"/>
      <c r="CB28" s="358"/>
      <c r="CC28" s="359"/>
      <c r="CD28" s="18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3"/>
      <c r="B29" s="565"/>
      <c r="C29" s="541"/>
      <c r="D29" s="542"/>
      <c r="E29" s="444" t="s">
        <v>176</v>
      </c>
      <c r="F29" s="424"/>
      <c r="G29" s="424"/>
      <c r="H29" s="424"/>
      <c r="I29" s="424"/>
      <c r="J29" s="424"/>
      <c r="K29" s="425"/>
      <c r="L29" s="445">
        <v>8</v>
      </c>
      <c r="M29" s="446"/>
      <c r="N29" s="446"/>
      <c r="O29" s="446"/>
      <c r="P29" s="488"/>
      <c r="Q29" s="445">
        <v>2500</v>
      </c>
      <c r="R29" s="446"/>
      <c r="S29" s="446"/>
      <c r="T29" s="446"/>
      <c r="U29" s="446"/>
      <c r="V29" s="488"/>
      <c r="W29" s="543"/>
      <c r="X29" s="544"/>
      <c r="Y29" s="545"/>
      <c r="Z29" s="444" t="s">
        <v>177</v>
      </c>
      <c r="AA29" s="424"/>
      <c r="AB29" s="424"/>
      <c r="AC29" s="424"/>
      <c r="AD29" s="424"/>
      <c r="AE29" s="424"/>
      <c r="AF29" s="424"/>
      <c r="AG29" s="425"/>
      <c r="AH29" s="445">
        <v>134</v>
      </c>
      <c r="AI29" s="446"/>
      <c r="AJ29" s="446"/>
      <c r="AK29" s="446"/>
      <c r="AL29" s="488"/>
      <c r="AM29" s="445">
        <v>399974</v>
      </c>
      <c r="AN29" s="446"/>
      <c r="AO29" s="446"/>
      <c r="AP29" s="446"/>
      <c r="AQ29" s="446"/>
      <c r="AR29" s="488"/>
      <c r="AS29" s="445">
        <v>2985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257800</v>
      </c>
      <c r="BO29" s="395"/>
      <c r="BP29" s="395"/>
      <c r="BQ29" s="395"/>
      <c r="BR29" s="395"/>
      <c r="BS29" s="395"/>
      <c r="BT29" s="395"/>
      <c r="BU29" s="396"/>
      <c r="BV29" s="394">
        <v>232700</v>
      </c>
      <c r="BW29" s="395"/>
      <c r="BX29" s="395"/>
      <c r="BY29" s="395"/>
      <c r="BZ29" s="395"/>
      <c r="CA29" s="395"/>
      <c r="CB29" s="395"/>
      <c r="CC29" s="396"/>
      <c r="CD29" s="17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1147630</v>
      </c>
      <c r="BO30" s="514"/>
      <c r="BP30" s="514"/>
      <c r="BQ30" s="514"/>
      <c r="BR30" s="514"/>
      <c r="BS30" s="514"/>
      <c r="BT30" s="514"/>
      <c r="BU30" s="515"/>
      <c r="BV30" s="513">
        <v>1170104</v>
      </c>
      <c r="BW30" s="514"/>
      <c r="BX30" s="514"/>
      <c r="BY30" s="514"/>
      <c r="BZ30" s="514"/>
      <c r="CA30" s="514"/>
      <c r="CB30" s="514"/>
      <c r="CC30" s="515"/>
      <c r="CD30" s="184"/>
      <c r="CE30" s="193"/>
      <c r="CF30" s="193"/>
      <c r="CG30" s="193"/>
      <c r="CH30" s="193"/>
      <c r="CI30" s="193"/>
      <c r="CJ30" s="193"/>
      <c r="CK30" s="193"/>
      <c r="CL30" s="193"/>
      <c r="CM30" s="193"/>
      <c r="CN30" s="193"/>
      <c r="CO30" s="193"/>
      <c r="CP30" s="193"/>
      <c r="CQ30" s="193"/>
      <c r="CR30" s="193"/>
      <c r="CS30" s="194"/>
      <c r="CT30" s="195"/>
      <c r="CU30" s="196"/>
      <c r="CV30" s="196"/>
      <c r="CW30" s="196"/>
      <c r="CX30" s="196"/>
      <c r="CY30" s="196"/>
      <c r="CZ30" s="196"/>
      <c r="DA30" s="197"/>
      <c r="DB30" s="195"/>
      <c r="DC30" s="196"/>
      <c r="DD30" s="196"/>
      <c r="DE30" s="196"/>
      <c r="DF30" s="196"/>
      <c r="DG30" s="196"/>
      <c r="DH30" s="196"/>
      <c r="DI30" s="197"/>
    </row>
    <row r="31" spans="1:113" ht="13.5" customHeight="1" x14ac:dyDescent="0.15">
      <c r="A31" s="173"/>
      <c r="B31" s="198"/>
      <c r="DI31" s="199"/>
    </row>
    <row r="32" spans="1:113" ht="13.5" customHeight="1" x14ac:dyDescent="0.15">
      <c r="A32" s="173"/>
      <c r="B32" s="20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9"/>
    </row>
    <row r="33" spans="1:113" ht="13.5" customHeight="1" x14ac:dyDescent="0.15">
      <c r="A33" s="173"/>
      <c r="B33" s="200"/>
      <c r="C33" s="418" t="s">
        <v>186</v>
      </c>
      <c r="D33" s="418"/>
      <c r="E33" s="383" t="s">
        <v>187</v>
      </c>
      <c r="F33" s="383"/>
      <c r="G33" s="383"/>
      <c r="H33" s="383"/>
      <c r="I33" s="383"/>
      <c r="J33" s="383"/>
      <c r="K33" s="383"/>
      <c r="L33" s="383"/>
      <c r="M33" s="383"/>
      <c r="N33" s="383"/>
      <c r="O33" s="383"/>
      <c r="P33" s="383"/>
      <c r="Q33" s="383"/>
      <c r="R33" s="383"/>
      <c r="S33" s="383"/>
      <c r="T33" s="177"/>
      <c r="U33" s="418" t="s">
        <v>186</v>
      </c>
      <c r="V33" s="418"/>
      <c r="W33" s="383" t="s">
        <v>187</v>
      </c>
      <c r="X33" s="383"/>
      <c r="Y33" s="383"/>
      <c r="Z33" s="383"/>
      <c r="AA33" s="383"/>
      <c r="AB33" s="383"/>
      <c r="AC33" s="383"/>
      <c r="AD33" s="383"/>
      <c r="AE33" s="383"/>
      <c r="AF33" s="383"/>
      <c r="AG33" s="383"/>
      <c r="AH33" s="383"/>
      <c r="AI33" s="383"/>
      <c r="AJ33" s="383"/>
      <c r="AK33" s="383"/>
      <c r="AL33" s="177"/>
      <c r="AM33" s="418" t="s">
        <v>186</v>
      </c>
      <c r="AN33" s="418"/>
      <c r="AO33" s="383" t="s">
        <v>187</v>
      </c>
      <c r="AP33" s="383"/>
      <c r="AQ33" s="383"/>
      <c r="AR33" s="383"/>
      <c r="AS33" s="383"/>
      <c r="AT33" s="383"/>
      <c r="AU33" s="383"/>
      <c r="AV33" s="383"/>
      <c r="AW33" s="383"/>
      <c r="AX33" s="383"/>
      <c r="AY33" s="383"/>
      <c r="AZ33" s="383"/>
      <c r="BA33" s="383"/>
      <c r="BB33" s="383"/>
      <c r="BC33" s="383"/>
      <c r="BD33" s="183"/>
      <c r="BE33" s="383" t="s">
        <v>188</v>
      </c>
      <c r="BF33" s="383"/>
      <c r="BG33" s="383" t="s">
        <v>189</v>
      </c>
      <c r="BH33" s="383"/>
      <c r="BI33" s="383"/>
      <c r="BJ33" s="383"/>
      <c r="BK33" s="383"/>
      <c r="BL33" s="383"/>
      <c r="BM33" s="383"/>
      <c r="BN33" s="383"/>
      <c r="BO33" s="383"/>
      <c r="BP33" s="383"/>
      <c r="BQ33" s="383"/>
      <c r="BR33" s="383"/>
      <c r="BS33" s="383"/>
      <c r="BT33" s="383"/>
      <c r="BU33" s="383"/>
      <c r="BV33" s="183"/>
      <c r="BW33" s="418" t="s">
        <v>188</v>
      </c>
      <c r="BX33" s="418"/>
      <c r="BY33" s="383" t="s">
        <v>190</v>
      </c>
      <c r="BZ33" s="383"/>
      <c r="CA33" s="383"/>
      <c r="CB33" s="383"/>
      <c r="CC33" s="383"/>
      <c r="CD33" s="383"/>
      <c r="CE33" s="383"/>
      <c r="CF33" s="383"/>
      <c r="CG33" s="383"/>
      <c r="CH33" s="383"/>
      <c r="CI33" s="383"/>
      <c r="CJ33" s="383"/>
      <c r="CK33" s="383"/>
      <c r="CL33" s="383"/>
      <c r="CM33" s="383"/>
      <c r="CN33" s="177"/>
      <c r="CO33" s="418" t="s">
        <v>186</v>
      </c>
      <c r="CP33" s="418"/>
      <c r="CQ33" s="383" t="s">
        <v>191</v>
      </c>
      <c r="CR33" s="383"/>
      <c r="CS33" s="383"/>
      <c r="CT33" s="383"/>
      <c r="CU33" s="383"/>
      <c r="CV33" s="383"/>
      <c r="CW33" s="383"/>
      <c r="CX33" s="383"/>
      <c r="CY33" s="383"/>
      <c r="CZ33" s="383"/>
      <c r="DA33" s="383"/>
      <c r="DB33" s="383"/>
      <c r="DC33" s="383"/>
      <c r="DD33" s="383"/>
      <c r="DE33" s="383"/>
      <c r="DF33" s="177"/>
      <c r="DG33" s="583" t="s">
        <v>192</v>
      </c>
      <c r="DH33" s="583"/>
      <c r="DI33" s="178"/>
    </row>
    <row r="34" spans="1:113" ht="32.25" customHeight="1" x14ac:dyDescent="0.15">
      <c r="A34" s="173"/>
      <c r="B34" s="20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3"/>
      <c r="BE34" s="584" t="str">
        <f>IF(BG34="","",MAX(C34:D43,U34:V43,AM34:AN43)+1)</f>
        <v/>
      </c>
      <c r="BF34" s="584"/>
      <c r="BG34" s="585"/>
      <c r="BH34" s="585"/>
      <c r="BI34" s="585"/>
      <c r="BJ34" s="585"/>
      <c r="BK34" s="585"/>
      <c r="BL34" s="585"/>
      <c r="BM34" s="585"/>
      <c r="BN34" s="585"/>
      <c r="BO34" s="585"/>
      <c r="BP34" s="585"/>
      <c r="BQ34" s="585"/>
      <c r="BR34" s="585"/>
      <c r="BS34" s="585"/>
      <c r="BT34" s="585"/>
      <c r="BU34" s="585"/>
      <c r="BV34" s="173"/>
      <c r="BW34" s="584">
        <f>IF(BY34="","",MAX(C34:D43,U34:V43,AM34:AN43,BE34:BF43)+1)</f>
        <v>8</v>
      </c>
      <c r="BX34" s="584"/>
      <c r="BY34" s="585" t="str">
        <f>IF('各会計、関係団体の財政状況及び健全化判断比率'!B68="","",'各会計、関係団体の財政状況及び健全化判断比率'!B68)</f>
        <v>岐阜羽島衛生施設組合（一般会計分）</v>
      </c>
      <c r="BZ34" s="585"/>
      <c r="CA34" s="585"/>
      <c r="CB34" s="585"/>
      <c r="CC34" s="585"/>
      <c r="CD34" s="585"/>
      <c r="CE34" s="585"/>
      <c r="CF34" s="585"/>
      <c r="CG34" s="585"/>
      <c r="CH34" s="585"/>
      <c r="CI34" s="585"/>
      <c r="CJ34" s="585"/>
      <c r="CK34" s="585"/>
      <c r="CL34" s="585"/>
      <c r="CM34" s="585"/>
      <c r="CN34" s="17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78"/>
    </row>
    <row r="35" spans="1:113" ht="32.25" customHeight="1" x14ac:dyDescent="0.15">
      <c r="A35" s="173"/>
      <c r="B35" s="200"/>
      <c r="C35" s="584">
        <f>IF(E35="","",C34+1)</f>
        <v>2</v>
      </c>
      <c r="D35" s="584"/>
      <c r="E35" s="585" t="str">
        <f>IF('各会計、関係団体の財政状況及び健全化判断比率'!B8="","",'各会計、関係団体の財政状況及び健全化判断比率'!B8)</f>
        <v>羽島郡二町教育委員会特別会計</v>
      </c>
      <c r="F35" s="585"/>
      <c r="G35" s="585"/>
      <c r="H35" s="585"/>
      <c r="I35" s="585"/>
      <c r="J35" s="585"/>
      <c r="K35" s="585"/>
      <c r="L35" s="585"/>
      <c r="M35" s="585"/>
      <c r="N35" s="585"/>
      <c r="O35" s="585"/>
      <c r="P35" s="585"/>
      <c r="Q35" s="585"/>
      <c r="R35" s="585"/>
      <c r="S35" s="585"/>
      <c r="T35" s="17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3"/>
      <c r="BW35" s="584">
        <f t="shared" ref="BW35:BW43" si="2">IF(BY35="","",BW34+1)</f>
        <v>9</v>
      </c>
      <c r="BX35" s="584"/>
      <c r="BY35" s="585" t="str">
        <f>IF('各会計、関係団体の財政状況及び健全化判断比率'!B69="","",'各会計、関係団体の財政状況及び健全化判断比率'!B69)</f>
        <v>岐阜羽島衛生施設組合（公共用地取得事業特別会計）</v>
      </c>
      <c r="BZ35" s="585"/>
      <c r="CA35" s="585"/>
      <c r="CB35" s="585"/>
      <c r="CC35" s="585"/>
      <c r="CD35" s="585"/>
      <c r="CE35" s="585"/>
      <c r="CF35" s="585"/>
      <c r="CG35" s="585"/>
      <c r="CH35" s="585"/>
      <c r="CI35" s="585"/>
      <c r="CJ35" s="585"/>
      <c r="CK35" s="585"/>
      <c r="CL35" s="585"/>
      <c r="CM35" s="585"/>
      <c r="CN35" s="17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78"/>
    </row>
    <row r="36" spans="1:113" ht="32.25" customHeight="1" x14ac:dyDescent="0.15">
      <c r="A36" s="173"/>
      <c r="B36" s="20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3"/>
      <c r="AM36" s="584" t="str">
        <f t="shared" si="0"/>
        <v/>
      </c>
      <c r="AN36" s="584"/>
      <c r="AO36" s="585"/>
      <c r="AP36" s="585"/>
      <c r="AQ36" s="585"/>
      <c r="AR36" s="585"/>
      <c r="AS36" s="585"/>
      <c r="AT36" s="585"/>
      <c r="AU36" s="585"/>
      <c r="AV36" s="585"/>
      <c r="AW36" s="585"/>
      <c r="AX36" s="585"/>
      <c r="AY36" s="585"/>
      <c r="AZ36" s="585"/>
      <c r="BA36" s="585"/>
      <c r="BB36" s="585"/>
      <c r="BC36" s="585"/>
      <c r="BD36" s="173"/>
      <c r="BE36" s="584" t="str">
        <f t="shared" si="1"/>
        <v/>
      </c>
      <c r="BF36" s="584"/>
      <c r="BG36" s="585"/>
      <c r="BH36" s="585"/>
      <c r="BI36" s="585"/>
      <c r="BJ36" s="585"/>
      <c r="BK36" s="585"/>
      <c r="BL36" s="585"/>
      <c r="BM36" s="585"/>
      <c r="BN36" s="585"/>
      <c r="BO36" s="585"/>
      <c r="BP36" s="585"/>
      <c r="BQ36" s="585"/>
      <c r="BR36" s="585"/>
      <c r="BS36" s="585"/>
      <c r="BT36" s="585"/>
      <c r="BU36" s="585"/>
      <c r="BV36" s="173"/>
      <c r="BW36" s="584">
        <f t="shared" si="2"/>
        <v>10</v>
      </c>
      <c r="BX36" s="584"/>
      <c r="BY36" s="585" t="str">
        <f>IF('各会計、関係団体の財政状況及び健全化判断比率'!B70="","",'各会計、関係団体の財政状況及び健全化判断比率'!B70)</f>
        <v>木曽川右岸地帯水防事務組合</v>
      </c>
      <c r="BZ36" s="585"/>
      <c r="CA36" s="585"/>
      <c r="CB36" s="585"/>
      <c r="CC36" s="585"/>
      <c r="CD36" s="585"/>
      <c r="CE36" s="585"/>
      <c r="CF36" s="585"/>
      <c r="CG36" s="585"/>
      <c r="CH36" s="585"/>
      <c r="CI36" s="585"/>
      <c r="CJ36" s="585"/>
      <c r="CK36" s="585"/>
      <c r="CL36" s="585"/>
      <c r="CM36" s="585"/>
      <c r="CN36" s="17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78"/>
    </row>
    <row r="37" spans="1:113" ht="32.25" customHeight="1" x14ac:dyDescent="0.15">
      <c r="A37" s="173"/>
      <c r="B37" s="20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3"/>
      <c r="U37" s="584" t="str">
        <f t="shared" si="4"/>
        <v/>
      </c>
      <c r="V37" s="584"/>
      <c r="W37" s="585"/>
      <c r="X37" s="585"/>
      <c r="Y37" s="585"/>
      <c r="Z37" s="585"/>
      <c r="AA37" s="585"/>
      <c r="AB37" s="585"/>
      <c r="AC37" s="585"/>
      <c r="AD37" s="585"/>
      <c r="AE37" s="585"/>
      <c r="AF37" s="585"/>
      <c r="AG37" s="585"/>
      <c r="AH37" s="585"/>
      <c r="AI37" s="585"/>
      <c r="AJ37" s="585"/>
      <c r="AK37" s="585"/>
      <c r="AL37" s="173"/>
      <c r="AM37" s="584" t="str">
        <f t="shared" si="0"/>
        <v/>
      </c>
      <c r="AN37" s="584"/>
      <c r="AO37" s="585"/>
      <c r="AP37" s="585"/>
      <c r="AQ37" s="585"/>
      <c r="AR37" s="585"/>
      <c r="AS37" s="585"/>
      <c r="AT37" s="585"/>
      <c r="AU37" s="585"/>
      <c r="AV37" s="585"/>
      <c r="AW37" s="585"/>
      <c r="AX37" s="585"/>
      <c r="AY37" s="585"/>
      <c r="AZ37" s="585"/>
      <c r="BA37" s="585"/>
      <c r="BB37" s="585"/>
      <c r="BC37" s="585"/>
      <c r="BD37" s="173"/>
      <c r="BE37" s="584" t="str">
        <f t="shared" si="1"/>
        <v/>
      </c>
      <c r="BF37" s="584"/>
      <c r="BG37" s="585"/>
      <c r="BH37" s="585"/>
      <c r="BI37" s="585"/>
      <c r="BJ37" s="585"/>
      <c r="BK37" s="585"/>
      <c r="BL37" s="585"/>
      <c r="BM37" s="585"/>
      <c r="BN37" s="585"/>
      <c r="BO37" s="585"/>
      <c r="BP37" s="585"/>
      <c r="BQ37" s="585"/>
      <c r="BR37" s="585"/>
      <c r="BS37" s="585"/>
      <c r="BT37" s="585"/>
      <c r="BU37" s="585"/>
      <c r="BV37" s="173"/>
      <c r="BW37" s="584">
        <f t="shared" si="2"/>
        <v>11</v>
      </c>
      <c r="BX37" s="584"/>
      <c r="BY37" s="585" t="str">
        <f>IF('各会計、関係団体の財政状況及び健全化判断比率'!B71="","",'各会計、関係団体の財政状況及び健全化判断比率'!B71)</f>
        <v>岐阜県市町村会館組合</v>
      </c>
      <c r="BZ37" s="585"/>
      <c r="CA37" s="585"/>
      <c r="CB37" s="585"/>
      <c r="CC37" s="585"/>
      <c r="CD37" s="585"/>
      <c r="CE37" s="585"/>
      <c r="CF37" s="585"/>
      <c r="CG37" s="585"/>
      <c r="CH37" s="585"/>
      <c r="CI37" s="585"/>
      <c r="CJ37" s="585"/>
      <c r="CK37" s="585"/>
      <c r="CL37" s="585"/>
      <c r="CM37" s="585"/>
      <c r="CN37" s="17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78"/>
    </row>
    <row r="38" spans="1:113" ht="32.25" customHeight="1" x14ac:dyDescent="0.15">
      <c r="A38" s="173"/>
      <c r="B38" s="20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3"/>
      <c r="U38" s="584" t="str">
        <f t="shared" si="4"/>
        <v/>
      </c>
      <c r="V38" s="584"/>
      <c r="W38" s="585"/>
      <c r="X38" s="585"/>
      <c r="Y38" s="585"/>
      <c r="Z38" s="585"/>
      <c r="AA38" s="585"/>
      <c r="AB38" s="585"/>
      <c r="AC38" s="585"/>
      <c r="AD38" s="585"/>
      <c r="AE38" s="585"/>
      <c r="AF38" s="585"/>
      <c r="AG38" s="585"/>
      <c r="AH38" s="585"/>
      <c r="AI38" s="585"/>
      <c r="AJ38" s="585"/>
      <c r="AK38" s="585"/>
      <c r="AL38" s="173"/>
      <c r="AM38" s="584" t="str">
        <f t="shared" si="0"/>
        <v/>
      </c>
      <c r="AN38" s="584"/>
      <c r="AO38" s="585"/>
      <c r="AP38" s="585"/>
      <c r="AQ38" s="585"/>
      <c r="AR38" s="585"/>
      <c r="AS38" s="585"/>
      <c r="AT38" s="585"/>
      <c r="AU38" s="585"/>
      <c r="AV38" s="585"/>
      <c r="AW38" s="585"/>
      <c r="AX38" s="585"/>
      <c r="AY38" s="585"/>
      <c r="AZ38" s="585"/>
      <c r="BA38" s="585"/>
      <c r="BB38" s="585"/>
      <c r="BC38" s="585"/>
      <c r="BD38" s="173"/>
      <c r="BE38" s="584" t="str">
        <f t="shared" si="1"/>
        <v/>
      </c>
      <c r="BF38" s="584"/>
      <c r="BG38" s="585"/>
      <c r="BH38" s="585"/>
      <c r="BI38" s="585"/>
      <c r="BJ38" s="585"/>
      <c r="BK38" s="585"/>
      <c r="BL38" s="585"/>
      <c r="BM38" s="585"/>
      <c r="BN38" s="585"/>
      <c r="BO38" s="585"/>
      <c r="BP38" s="585"/>
      <c r="BQ38" s="585"/>
      <c r="BR38" s="585"/>
      <c r="BS38" s="585"/>
      <c r="BT38" s="585"/>
      <c r="BU38" s="585"/>
      <c r="BV38" s="173"/>
      <c r="BW38" s="584">
        <f t="shared" si="2"/>
        <v>12</v>
      </c>
      <c r="BX38" s="584"/>
      <c r="BY38" s="585" t="str">
        <f>IF('各会計、関係団体の財政状況及び健全化判断比率'!B72="","",'各会計、関係団体の財政状況及び健全化判断比率'!B72)</f>
        <v>岐阜県市町村職員退職手当組合</v>
      </c>
      <c r="BZ38" s="585"/>
      <c r="CA38" s="585"/>
      <c r="CB38" s="585"/>
      <c r="CC38" s="585"/>
      <c r="CD38" s="585"/>
      <c r="CE38" s="585"/>
      <c r="CF38" s="585"/>
      <c r="CG38" s="585"/>
      <c r="CH38" s="585"/>
      <c r="CI38" s="585"/>
      <c r="CJ38" s="585"/>
      <c r="CK38" s="585"/>
      <c r="CL38" s="585"/>
      <c r="CM38" s="585"/>
      <c r="CN38" s="17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78"/>
    </row>
    <row r="39" spans="1:113" ht="32.25" customHeight="1" x14ac:dyDescent="0.15">
      <c r="A39" s="173"/>
      <c r="B39" s="20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3"/>
      <c r="U39" s="584" t="str">
        <f t="shared" si="4"/>
        <v/>
      </c>
      <c r="V39" s="584"/>
      <c r="W39" s="585"/>
      <c r="X39" s="585"/>
      <c r="Y39" s="585"/>
      <c r="Z39" s="585"/>
      <c r="AA39" s="585"/>
      <c r="AB39" s="585"/>
      <c r="AC39" s="585"/>
      <c r="AD39" s="585"/>
      <c r="AE39" s="585"/>
      <c r="AF39" s="585"/>
      <c r="AG39" s="585"/>
      <c r="AH39" s="585"/>
      <c r="AI39" s="585"/>
      <c r="AJ39" s="585"/>
      <c r="AK39" s="585"/>
      <c r="AL39" s="173"/>
      <c r="AM39" s="584" t="str">
        <f t="shared" si="0"/>
        <v/>
      </c>
      <c r="AN39" s="584"/>
      <c r="AO39" s="585"/>
      <c r="AP39" s="585"/>
      <c r="AQ39" s="585"/>
      <c r="AR39" s="585"/>
      <c r="AS39" s="585"/>
      <c r="AT39" s="585"/>
      <c r="AU39" s="585"/>
      <c r="AV39" s="585"/>
      <c r="AW39" s="585"/>
      <c r="AX39" s="585"/>
      <c r="AY39" s="585"/>
      <c r="AZ39" s="585"/>
      <c r="BA39" s="585"/>
      <c r="BB39" s="585"/>
      <c r="BC39" s="585"/>
      <c r="BD39" s="173"/>
      <c r="BE39" s="584" t="str">
        <f t="shared" si="1"/>
        <v/>
      </c>
      <c r="BF39" s="584"/>
      <c r="BG39" s="585"/>
      <c r="BH39" s="585"/>
      <c r="BI39" s="585"/>
      <c r="BJ39" s="585"/>
      <c r="BK39" s="585"/>
      <c r="BL39" s="585"/>
      <c r="BM39" s="585"/>
      <c r="BN39" s="585"/>
      <c r="BO39" s="585"/>
      <c r="BP39" s="585"/>
      <c r="BQ39" s="585"/>
      <c r="BR39" s="585"/>
      <c r="BS39" s="585"/>
      <c r="BT39" s="585"/>
      <c r="BU39" s="585"/>
      <c r="BV39" s="173"/>
      <c r="BW39" s="584">
        <f t="shared" si="2"/>
        <v>13</v>
      </c>
      <c r="BX39" s="584"/>
      <c r="BY39" s="585" t="str">
        <f>IF('各会計、関係団体の財政状況及び健全化判断比率'!B73="","",'各会計、関係団体の財政状況及び健全化判断比率'!B73)</f>
        <v>岐阜地域児童発達支援センター組合</v>
      </c>
      <c r="BZ39" s="585"/>
      <c r="CA39" s="585"/>
      <c r="CB39" s="585"/>
      <c r="CC39" s="585"/>
      <c r="CD39" s="585"/>
      <c r="CE39" s="585"/>
      <c r="CF39" s="585"/>
      <c r="CG39" s="585"/>
      <c r="CH39" s="585"/>
      <c r="CI39" s="585"/>
      <c r="CJ39" s="585"/>
      <c r="CK39" s="585"/>
      <c r="CL39" s="585"/>
      <c r="CM39" s="585"/>
      <c r="CN39" s="17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78"/>
    </row>
    <row r="40" spans="1:113" ht="32.25" customHeight="1" x14ac:dyDescent="0.15">
      <c r="A40" s="173"/>
      <c r="B40" s="20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3"/>
      <c r="U40" s="584" t="str">
        <f t="shared" si="4"/>
        <v/>
      </c>
      <c r="V40" s="584"/>
      <c r="W40" s="585"/>
      <c r="X40" s="585"/>
      <c r="Y40" s="585"/>
      <c r="Z40" s="585"/>
      <c r="AA40" s="585"/>
      <c r="AB40" s="585"/>
      <c r="AC40" s="585"/>
      <c r="AD40" s="585"/>
      <c r="AE40" s="585"/>
      <c r="AF40" s="585"/>
      <c r="AG40" s="585"/>
      <c r="AH40" s="585"/>
      <c r="AI40" s="585"/>
      <c r="AJ40" s="585"/>
      <c r="AK40" s="585"/>
      <c r="AL40" s="173"/>
      <c r="AM40" s="584" t="str">
        <f t="shared" si="0"/>
        <v/>
      </c>
      <c r="AN40" s="584"/>
      <c r="AO40" s="585"/>
      <c r="AP40" s="585"/>
      <c r="AQ40" s="585"/>
      <c r="AR40" s="585"/>
      <c r="AS40" s="585"/>
      <c r="AT40" s="585"/>
      <c r="AU40" s="585"/>
      <c r="AV40" s="585"/>
      <c r="AW40" s="585"/>
      <c r="AX40" s="585"/>
      <c r="AY40" s="585"/>
      <c r="AZ40" s="585"/>
      <c r="BA40" s="585"/>
      <c r="BB40" s="585"/>
      <c r="BC40" s="585"/>
      <c r="BD40" s="173"/>
      <c r="BE40" s="584" t="str">
        <f t="shared" si="1"/>
        <v/>
      </c>
      <c r="BF40" s="584"/>
      <c r="BG40" s="585"/>
      <c r="BH40" s="585"/>
      <c r="BI40" s="585"/>
      <c r="BJ40" s="585"/>
      <c r="BK40" s="585"/>
      <c r="BL40" s="585"/>
      <c r="BM40" s="585"/>
      <c r="BN40" s="585"/>
      <c r="BO40" s="585"/>
      <c r="BP40" s="585"/>
      <c r="BQ40" s="585"/>
      <c r="BR40" s="585"/>
      <c r="BS40" s="585"/>
      <c r="BT40" s="585"/>
      <c r="BU40" s="585"/>
      <c r="BV40" s="173"/>
      <c r="BW40" s="584">
        <f t="shared" si="2"/>
        <v>14</v>
      </c>
      <c r="BX40" s="584"/>
      <c r="BY40" s="585" t="str">
        <f>IF('各会計、関係団体の財政状況及び健全化判断比率'!B74="","",'各会計、関係団体の財政状況及び健全化判断比率'!B74)</f>
        <v>羽島郡広域連合</v>
      </c>
      <c r="BZ40" s="585"/>
      <c r="CA40" s="585"/>
      <c r="CB40" s="585"/>
      <c r="CC40" s="585"/>
      <c r="CD40" s="585"/>
      <c r="CE40" s="585"/>
      <c r="CF40" s="585"/>
      <c r="CG40" s="585"/>
      <c r="CH40" s="585"/>
      <c r="CI40" s="585"/>
      <c r="CJ40" s="585"/>
      <c r="CK40" s="585"/>
      <c r="CL40" s="585"/>
      <c r="CM40" s="585"/>
      <c r="CN40" s="17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78"/>
    </row>
    <row r="41" spans="1:113" ht="32.25" customHeight="1" x14ac:dyDescent="0.15">
      <c r="A41" s="173"/>
      <c r="B41" s="20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3"/>
      <c r="U41" s="584" t="str">
        <f t="shared" si="4"/>
        <v/>
      </c>
      <c r="V41" s="584"/>
      <c r="W41" s="585"/>
      <c r="X41" s="585"/>
      <c r="Y41" s="585"/>
      <c r="Z41" s="585"/>
      <c r="AA41" s="585"/>
      <c r="AB41" s="585"/>
      <c r="AC41" s="585"/>
      <c r="AD41" s="585"/>
      <c r="AE41" s="585"/>
      <c r="AF41" s="585"/>
      <c r="AG41" s="585"/>
      <c r="AH41" s="585"/>
      <c r="AI41" s="585"/>
      <c r="AJ41" s="585"/>
      <c r="AK41" s="585"/>
      <c r="AL41" s="173"/>
      <c r="AM41" s="584" t="str">
        <f t="shared" si="0"/>
        <v/>
      </c>
      <c r="AN41" s="584"/>
      <c r="AO41" s="585"/>
      <c r="AP41" s="585"/>
      <c r="AQ41" s="585"/>
      <c r="AR41" s="585"/>
      <c r="AS41" s="585"/>
      <c r="AT41" s="585"/>
      <c r="AU41" s="585"/>
      <c r="AV41" s="585"/>
      <c r="AW41" s="585"/>
      <c r="AX41" s="585"/>
      <c r="AY41" s="585"/>
      <c r="AZ41" s="585"/>
      <c r="BA41" s="585"/>
      <c r="BB41" s="585"/>
      <c r="BC41" s="585"/>
      <c r="BD41" s="173"/>
      <c r="BE41" s="584" t="str">
        <f t="shared" si="1"/>
        <v/>
      </c>
      <c r="BF41" s="584"/>
      <c r="BG41" s="585"/>
      <c r="BH41" s="585"/>
      <c r="BI41" s="585"/>
      <c r="BJ41" s="585"/>
      <c r="BK41" s="585"/>
      <c r="BL41" s="585"/>
      <c r="BM41" s="585"/>
      <c r="BN41" s="585"/>
      <c r="BO41" s="585"/>
      <c r="BP41" s="585"/>
      <c r="BQ41" s="585"/>
      <c r="BR41" s="585"/>
      <c r="BS41" s="585"/>
      <c r="BT41" s="585"/>
      <c r="BU41" s="585"/>
      <c r="BV41" s="173"/>
      <c r="BW41" s="584">
        <f t="shared" si="2"/>
        <v>15</v>
      </c>
      <c r="BX41" s="584"/>
      <c r="BY41" s="585" t="str">
        <f>IF('各会計、関係団体の財政状況及び健全化判断比率'!B75="","",'各会計、関係団体の財政状況及び健全化判断比率'!B75)</f>
        <v>岐阜県地方競馬組合</v>
      </c>
      <c r="BZ41" s="585"/>
      <c r="CA41" s="585"/>
      <c r="CB41" s="585"/>
      <c r="CC41" s="585"/>
      <c r="CD41" s="585"/>
      <c r="CE41" s="585"/>
      <c r="CF41" s="585"/>
      <c r="CG41" s="585"/>
      <c r="CH41" s="585"/>
      <c r="CI41" s="585"/>
      <c r="CJ41" s="585"/>
      <c r="CK41" s="585"/>
      <c r="CL41" s="585"/>
      <c r="CM41" s="585"/>
      <c r="CN41" s="17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78"/>
    </row>
    <row r="42" spans="1:113" ht="32.25" customHeight="1" x14ac:dyDescent="0.15">
      <c r="B42" s="20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3"/>
      <c r="U42" s="584" t="str">
        <f t="shared" si="4"/>
        <v/>
      </c>
      <c r="V42" s="584"/>
      <c r="W42" s="585"/>
      <c r="X42" s="585"/>
      <c r="Y42" s="585"/>
      <c r="Z42" s="585"/>
      <c r="AA42" s="585"/>
      <c r="AB42" s="585"/>
      <c r="AC42" s="585"/>
      <c r="AD42" s="585"/>
      <c r="AE42" s="585"/>
      <c r="AF42" s="585"/>
      <c r="AG42" s="585"/>
      <c r="AH42" s="585"/>
      <c r="AI42" s="585"/>
      <c r="AJ42" s="585"/>
      <c r="AK42" s="585"/>
      <c r="AL42" s="173"/>
      <c r="AM42" s="584" t="str">
        <f t="shared" si="0"/>
        <v/>
      </c>
      <c r="AN42" s="584"/>
      <c r="AO42" s="585"/>
      <c r="AP42" s="585"/>
      <c r="AQ42" s="585"/>
      <c r="AR42" s="585"/>
      <c r="AS42" s="585"/>
      <c r="AT42" s="585"/>
      <c r="AU42" s="585"/>
      <c r="AV42" s="585"/>
      <c r="AW42" s="585"/>
      <c r="AX42" s="585"/>
      <c r="AY42" s="585"/>
      <c r="AZ42" s="585"/>
      <c r="BA42" s="585"/>
      <c r="BB42" s="585"/>
      <c r="BC42" s="585"/>
      <c r="BD42" s="173"/>
      <c r="BE42" s="584" t="str">
        <f t="shared" si="1"/>
        <v/>
      </c>
      <c r="BF42" s="584"/>
      <c r="BG42" s="585"/>
      <c r="BH42" s="585"/>
      <c r="BI42" s="585"/>
      <c r="BJ42" s="585"/>
      <c r="BK42" s="585"/>
      <c r="BL42" s="585"/>
      <c r="BM42" s="585"/>
      <c r="BN42" s="585"/>
      <c r="BO42" s="585"/>
      <c r="BP42" s="585"/>
      <c r="BQ42" s="585"/>
      <c r="BR42" s="585"/>
      <c r="BS42" s="585"/>
      <c r="BT42" s="585"/>
      <c r="BU42" s="585"/>
      <c r="BV42" s="173"/>
      <c r="BW42" s="584">
        <f t="shared" si="2"/>
        <v>16</v>
      </c>
      <c r="BX42" s="584"/>
      <c r="BY42" s="585" t="str">
        <f>IF('各会計、関係団体の財政状況及び健全化判断比率'!B76="","",'各会計、関係団体の財政状況及び健全化判断比率'!B76)</f>
        <v>後期高齢者医療連合（一般会計分）</v>
      </c>
      <c r="BZ42" s="585"/>
      <c r="CA42" s="585"/>
      <c r="CB42" s="585"/>
      <c r="CC42" s="585"/>
      <c r="CD42" s="585"/>
      <c r="CE42" s="585"/>
      <c r="CF42" s="585"/>
      <c r="CG42" s="585"/>
      <c r="CH42" s="585"/>
      <c r="CI42" s="585"/>
      <c r="CJ42" s="585"/>
      <c r="CK42" s="585"/>
      <c r="CL42" s="585"/>
      <c r="CM42" s="585"/>
      <c r="CN42" s="17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78"/>
    </row>
    <row r="43" spans="1:113" ht="32.25" customHeight="1" x14ac:dyDescent="0.15">
      <c r="B43" s="20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3"/>
      <c r="U43" s="584" t="str">
        <f t="shared" si="4"/>
        <v/>
      </c>
      <c r="V43" s="584"/>
      <c r="W43" s="585"/>
      <c r="X43" s="585"/>
      <c r="Y43" s="585"/>
      <c r="Z43" s="585"/>
      <c r="AA43" s="585"/>
      <c r="AB43" s="585"/>
      <c r="AC43" s="585"/>
      <c r="AD43" s="585"/>
      <c r="AE43" s="585"/>
      <c r="AF43" s="585"/>
      <c r="AG43" s="585"/>
      <c r="AH43" s="585"/>
      <c r="AI43" s="585"/>
      <c r="AJ43" s="585"/>
      <c r="AK43" s="585"/>
      <c r="AL43" s="173"/>
      <c r="AM43" s="584" t="str">
        <f t="shared" si="0"/>
        <v/>
      </c>
      <c r="AN43" s="584"/>
      <c r="AO43" s="585"/>
      <c r="AP43" s="585"/>
      <c r="AQ43" s="585"/>
      <c r="AR43" s="585"/>
      <c r="AS43" s="585"/>
      <c r="AT43" s="585"/>
      <c r="AU43" s="585"/>
      <c r="AV43" s="585"/>
      <c r="AW43" s="585"/>
      <c r="AX43" s="585"/>
      <c r="AY43" s="585"/>
      <c r="AZ43" s="585"/>
      <c r="BA43" s="585"/>
      <c r="BB43" s="585"/>
      <c r="BC43" s="585"/>
      <c r="BD43" s="173"/>
      <c r="BE43" s="584" t="str">
        <f t="shared" si="1"/>
        <v/>
      </c>
      <c r="BF43" s="584"/>
      <c r="BG43" s="585"/>
      <c r="BH43" s="585"/>
      <c r="BI43" s="585"/>
      <c r="BJ43" s="585"/>
      <c r="BK43" s="585"/>
      <c r="BL43" s="585"/>
      <c r="BM43" s="585"/>
      <c r="BN43" s="585"/>
      <c r="BO43" s="585"/>
      <c r="BP43" s="585"/>
      <c r="BQ43" s="585"/>
      <c r="BR43" s="585"/>
      <c r="BS43" s="585"/>
      <c r="BT43" s="585"/>
      <c r="BU43" s="585"/>
      <c r="BV43" s="173"/>
      <c r="BW43" s="584">
        <f t="shared" si="2"/>
        <v>17</v>
      </c>
      <c r="BX43" s="584"/>
      <c r="BY43" s="585" t="str">
        <f>IF('各会計、関係団体の財政状況及び健全化判断比率'!B77="","",'各会計、関係団体の財政状況及び健全化判断比率'!B77)</f>
        <v>後期高齢者医療連合（特別会計分）</v>
      </c>
      <c r="BZ43" s="585"/>
      <c r="CA43" s="585"/>
      <c r="CB43" s="585"/>
      <c r="CC43" s="585"/>
      <c r="CD43" s="585"/>
      <c r="CE43" s="585"/>
      <c r="CF43" s="585"/>
      <c r="CG43" s="585"/>
      <c r="CH43" s="585"/>
      <c r="CI43" s="585"/>
      <c r="CJ43" s="585"/>
      <c r="CK43" s="585"/>
      <c r="CL43" s="585"/>
      <c r="CM43" s="585"/>
      <c r="CN43" s="17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78"/>
    </row>
    <row r="44" spans="1:113" ht="13.5" customHeight="1" thickBot="1" x14ac:dyDescent="0.2">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3"/>
    </row>
    <row r="45" spans="1:113" x14ac:dyDescent="0.15"/>
    <row r="46" spans="1:113" x14ac:dyDescent="0.15">
      <c r="B46" s="17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VP8nlLYSMa/RCbdzkfHa/BI6KYXNc6iVZjYwy0+aw1CXBM1epwVK/p3HY1dQ9Fd+5/JYknyI7ScYzMscLFSShw==" saltValue="a1f1SNcct/zBSyI3J/nq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19.53</v>
      </c>
      <c r="G34" s="33">
        <v>18.66</v>
      </c>
      <c r="H34" s="33">
        <v>15.54</v>
      </c>
      <c r="I34" s="33">
        <v>15.79</v>
      </c>
      <c r="J34" s="34">
        <v>11.66</v>
      </c>
      <c r="K34" s="22"/>
      <c r="L34" s="22"/>
      <c r="M34" s="22"/>
      <c r="N34" s="22"/>
      <c r="O34" s="22"/>
      <c r="P34" s="22"/>
    </row>
    <row r="35" spans="1:16" ht="39" customHeight="1" x14ac:dyDescent="0.15">
      <c r="A35" s="22"/>
      <c r="B35" s="35"/>
      <c r="C35" s="1132" t="s">
        <v>535</v>
      </c>
      <c r="D35" s="1132"/>
      <c r="E35" s="1133"/>
      <c r="F35" s="36">
        <v>7</v>
      </c>
      <c r="G35" s="37">
        <v>9.0399999999999991</v>
      </c>
      <c r="H35" s="37">
        <v>15.34</v>
      </c>
      <c r="I35" s="37">
        <v>11.8</v>
      </c>
      <c r="J35" s="38">
        <v>10.98</v>
      </c>
      <c r="K35" s="22"/>
      <c r="L35" s="22"/>
      <c r="M35" s="22"/>
      <c r="N35" s="22"/>
      <c r="O35" s="22"/>
      <c r="P35" s="22"/>
    </row>
    <row r="36" spans="1:16" ht="39" customHeight="1" x14ac:dyDescent="0.15">
      <c r="A36" s="22"/>
      <c r="B36" s="35"/>
      <c r="C36" s="1132" t="s">
        <v>536</v>
      </c>
      <c r="D36" s="1132"/>
      <c r="E36" s="1133"/>
      <c r="F36" s="36" t="s">
        <v>486</v>
      </c>
      <c r="G36" s="37">
        <v>0.87</v>
      </c>
      <c r="H36" s="37">
        <v>1.89</v>
      </c>
      <c r="I36" s="37">
        <v>3.98</v>
      </c>
      <c r="J36" s="38">
        <v>5.21</v>
      </c>
      <c r="K36" s="22"/>
      <c r="L36" s="22"/>
      <c r="M36" s="22"/>
      <c r="N36" s="22"/>
      <c r="O36" s="22"/>
      <c r="P36" s="22"/>
    </row>
    <row r="37" spans="1:16" ht="39" customHeight="1" x14ac:dyDescent="0.15">
      <c r="A37" s="22"/>
      <c r="B37" s="35"/>
      <c r="C37" s="1132" t="s">
        <v>537</v>
      </c>
      <c r="D37" s="1132"/>
      <c r="E37" s="1133"/>
      <c r="F37" s="36">
        <v>4.22</v>
      </c>
      <c r="G37" s="37">
        <v>3.94</v>
      </c>
      <c r="H37" s="37">
        <v>4.04</v>
      </c>
      <c r="I37" s="37">
        <v>3.1</v>
      </c>
      <c r="J37" s="38">
        <v>2.48</v>
      </c>
      <c r="K37" s="22"/>
      <c r="L37" s="22"/>
      <c r="M37" s="22"/>
      <c r="N37" s="22"/>
      <c r="O37" s="22"/>
      <c r="P37" s="22"/>
    </row>
    <row r="38" spans="1:16" ht="39" customHeight="1" x14ac:dyDescent="0.15">
      <c r="A38" s="22"/>
      <c r="B38" s="35"/>
      <c r="C38" s="1132" t="s">
        <v>538</v>
      </c>
      <c r="D38" s="1132"/>
      <c r="E38" s="1133"/>
      <c r="F38" s="36">
        <v>0.79</v>
      </c>
      <c r="G38" s="37">
        <v>1.51</v>
      </c>
      <c r="H38" s="37">
        <v>1.05</v>
      </c>
      <c r="I38" s="37">
        <v>1.69</v>
      </c>
      <c r="J38" s="38">
        <v>1.73</v>
      </c>
      <c r="K38" s="22"/>
      <c r="L38" s="22"/>
      <c r="M38" s="22"/>
      <c r="N38" s="22"/>
      <c r="O38" s="22"/>
      <c r="P38" s="22"/>
    </row>
    <row r="39" spans="1:16" ht="39" customHeight="1" x14ac:dyDescent="0.15">
      <c r="A39" s="22"/>
      <c r="B39" s="35"/>
      <c r="C39" s="1132" t="s">
        <v>539</v>
      </c>
      <c r="D39" s="1132"/>
      <c r="E39" s="1133"/>
      <c r="F39" s="36">
        <v>0.19</v>
      </c>
      <c r="G39" s="37">
        <v>0.23</v>
      </c>
      <c r="H39" s="37">
        <v>0.23</v>
      </c>
      <c r="I39" s="37">
        <v>0.3</v>
      </c>
      <c r="J39" s="38">
        <v>0.3</v>
      </c>
      <c r="K39" s="22"/>
      <c r="L39" s="22"/>
      <c r="M39" s="22"/>
      <c r="N39" s="22"/>
      <c r="O39" s="22"/>
      <c r="P39" s="22"/>
    </row>
    <row r="40" spans="1:16" ht="39" customHeight="1" x14ac:dyDescent="0.15">
      <c r="A40" s="22"/>
      <c r="B40" s="35"/>
      <c r="C40" s="1132" t="s">
        <v>540</v>
      </c>
      <c r="D40" s="1132"/>
      <c r="E40" s="1133"/>
      <c r="F40" s="36">
        <v>0.01</v>
      </c>
      <c r="G40" s="37">
        <v>0.01</v>
      </c>
      <c r="H40" s="37">
        <v>0.01</v>
      </c>
      <c r="I40" s="37">
        <v>0.01</v>
      </c>
      <c r="J40" s="38">
        <v>0.01</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542</v>
      </c>
      <c r="D43" s="1134"/>
      <c r="E43" s="1135"/>
      <c r="F43" s="41">
        <v>0.72</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8nmXGY/o827ZhIkrN8iWyHo0ViBXJCTLRtN3pD9zXmQ3eRHC5EF4LIUU+jhy1Zj+FWgtah8868oVUaTcOjT6w==" saltValue="njD/t5r9B79d4jVhT+Ko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437</v>
      </c>
      <c r="L45" s="58">
        <v>482</v>
      </c>
      <c r="M45" s="58">
        <v>528</v>
      </c>
      <c r="N45" s="58">
        <v>538</v>
      </c>
      <c r="O45" s="59">
        <v>544</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283</v>
      </c>
      <c r="L48" s="62">
        <v>284</v>
      </c>
      <c r="M48" s="62">
        <v>311</v>
      </c>
      <c r="N48" s="62">
        <v>302</v>
      </c>
      <c r="O48" s="63">
        <v>296</v>
      </c>
      <c r="P48" s="46"/>
      <c r="Q48" s="46"/>
      <c r="R48" s="46"/>
      <c r="S48" s="46"/>
      <c r="T48" s="46"/>
      <c r="U48" s="46"/>
    </row>
    <row r="49" spans="1:21" ht="30.75" customHeight="1" x14ac:dyDescent="0.15">
      <c r="A49" s="46"/>
      <c r="B49" s="1140"/>
      <c r="C49" s="1141"/>
      <c r="D49" s="60"/>
      <c r="E49" s="1146" t="s">
        <v>14</v>
      </c>
      <c r="F49" s="1146"/>
      <c r="G49" s="1146"/>
      <c r="H49" s="1146"/>
      <c r="I49" s="1146"/>
      <c r="J49" s="1147"/>
      <c r="K49" s="61">
        <v>27</v>
      </c>
      <c r="L49" s="62">
        <v>33</v>
      </c>
      <c r="M49" s="62">
        <v>39</v>
      </c>
      <c r="N49" s="62">
        <v>48</v>
      </c>
      <c r="O49" s="63">
        <v>37</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553</v>
      </c>
      <c r="L52" s="62">
        <v>547</v>
      </c>
      <c r="M52" s="62">
        <v>491</v>
      </c>
      <c r="N52" s="62">
        <v>476</v>
      </c>
      <c r="O52" s="63">
        <v>473</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194</v>
      </c>
      <c r="L53" s="67">
        <v>252</v>
      </c>
      <c r="M53" s="67">
        <v>387</v>
      </c>
      <c r="N53" s="67">
        <v>412</v>
      </c>
      <c r="O53" s="68">
        <v>404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564</v>
      </c>
      <c r="L58" s="82" t="s">
        <v>564</v>
      </c>
      <c r="M58" s="82" t="s">
        <v>564</v>
      </c>
      <c r="N58" s="82" t="s">
        <v>564</v>
      </c>
      <c r="O58" s="83" t="s">
        <v>564</v>
      </c>
    </row>
    <row r="59" spans="1:21" ht="31.5" customHeight="1" x14ac:dyDescent="0.15">
      <c r="B59" s="1156"/>
      <c r="C59" s="1157"/>
      <c r="D59" s="1163" t="s">
        <v>26</v>
      </c>
      <c r="E59" s="1164"/>
      <c r="F59" s="1164"/>
      <c r="G59" s="1164"/>
      <c r="H59" s="1164"/>
      <c r="I59" s="1164"/>
      <c r="J59" s="1165"/>
      <c r="K59" s="84" t="s">
        <v>564</v>
      </c>
      <c r="L59" s="85" t="s">
        <v>564</v>
      </c>
      <c r="M59" s="85" t="s">
        <v>564</v>
      </c>
      <c r="N59" s="85" t="s">
        <v>564</v>
      </c>
      <c r="O59" s="86" t="s">
        <v>564</v>
      </c>
    </row>
    <row r="60" spans="1:21" ht="31.5" customHeight="1" thickBot="1" x14ac:dyDescent="0.2">
      <c r="B60" s="1158"/>
      <c r="C60" s="1159"/>
      <c r="D60" s="1166" t="s">
        <v>27</v>
      </c>
      <c r="E60" s="1167"/>
      <c r="F60" s="1167"/>
      <c r="G60" s="1167"/>
      <c r="H60" s="1167"/>
      <c r="I60" s="1167"/>
      <c r="J60" s="1168"/>
      <c r="K60" s="87" t="s">
        <v>564</v>
      </c>
      <c r="L60" s="88" t="s">
        <v>564</v>
      </c>
      <c r="M60" s="88" t="s">
        <v>564</v>
      </c>
      <c r="N60" s="88" t="s">
        <v>564</v>
      </c>
      <c r="O60" s="89" t="s">
        <v>564</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WJLN2gBRBiftsX14dDfi7EAmIu7qLfBLezFDSkicCBvgFgpdogoaWcsabsD17YRThLkow/eE9A4KM8i/dnjfQ==" saltValue="eQK8ZTaT9F/biNHtwjpk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40">
        <v>5144</v>
      </c>
      <c r="J41" s="341">
        <v>5138</v>
      </c>
      <c r="K41" s="341">
        <v>5141</v>
      </c>
      <c r="L41" s="341">
        <v>4834</v>
      </c>
      <c r="M41" s="342">
        <v>4452</v>
      </c>
    </row>
    <row r="42" spans="2:13" ht="27.75" customHeight="1" x14ac:dyDescent="0.15">
      <c r="B42" s="1171"/>
      <c r="C42" s="1172"/>
      <c r="D42" s="104"/>
      <c r="E42" s="1177" t="s">
        <v>32</v>
      </c>
      <c r="F42" s="1177"/>
      <c r="G42" s="1177"/>
      <c r="H42" s="1178"/>
      <c r="I42" s="343" t="s">
        <v>486</v>
      </c>
      <c r="J42" s="344" t="s">
        <v>486</v>
      </c>
      <c r="K42" s="344" t="s">
        <v>486</v>
      </c>
      <c r="L42" s="344" t="s">
        <v>486</v>
      </c>
      <c r="M42" s="345" t="s">
        <v>486</v>
      </c>
    </row>
    <row r="43" spans="2:13" ht="27.75" customHeight="1" x14ac:dyDescent="0.15">
      <c r="B43" s="1171"/>
      <c r="C43" s="1172"/>
      <c r="D43" s="104"/>
      <c r="E43" s="1177" t="s">
        <v>33</v>
      </c>
      <c r="F43" s="1177"/>
      <c r="G43" s="1177"/>
      <c r="H43" s="1178"/>
      <c r="I43" s="343">
        <v>2314</v>
      </c>
      <c r="J43" s="344">
        <v>2273</v>
      </c>
      <c r="K43" s="344">
        <v>2328</v>
      </c>
      <c r="L43" s="344">
        <v>2511</v>
      </c>
      <c r="M43" s="345">
        <v>2710</v>
      </c>
    </row>
    <row r="44" spans="2:13" ht="27.75" customHeight="1" x14ac:dyDescent="0.15">
      <c r="B44" s="1171"/>
      <c r="C44" s="1172"/>
      <c r="D44" s="104"/>
      <c r="E44" s="1177" t="s">
        <v>34</v>
      </c>
      <c r="F44" s="1177"/>
      <c r="G44" s="1177"/>
      <c r="H44" s="1178"/>
      <c r="I44" s="343">
        <v>203</v>
      </c>
      <c r="J44" s="344">
        <v>486</v>
      </c>
      <c r="K44" s="344">
        <v>486</v>
      </c>
      <c r="L44" s="344">
        <v>417</v>
      </c>
      <c r="M44" s="345">
        <v>364</v>
      </c>
    </row>
    <row r="45" spans="2:13" ht="27.75" customHeight="1" x14ac:dyDescent="0.15">
      <c r="B45" s="1171"/>
      <c r="C45" s="1172"/>
      <c r="D45" s="104"/>
      <c r="E45" s="1177" t="s">
        <v>35</v>
      </c>
      <c r="F45" s="1177"/>
      <c r="G45" s="1177"/>
      <c r="H45" s="1178"/>
      <c r="I45" s="343">
        <v>331</v>
      </c>
      <c r="J45" s="344">
        <v>315</v>
      </c>
      <c r="K45" s="344">
        <v>247</v>
      </c>
      <c r="L45" s="344">
        <v>126</v>
      </c>
      <c r="M45" s="345">
        <v>117</v>
      </c>
    </row>
    <row r="46" spans="2:13" ht="27.75" customHeight="1" x14ac:dyDescent="0.15">
      <c r="B46" s="1171"/>
      <c r="C46" s="1172"/>
      <c r="D46" s="105"/>
      <c r="E46" s="1177" t="s">
        <v>36</v>
      </c>
      <c r="F46" s="1177"/>
      <c r="G46" s="1177"/>
      <c r="H46" s="1178"/>
      <c r="I46" s="343" t="s">
        <v>486</v>
      </c>
      <c r="J46" s="344" t="s">
        <v>486</v>
      </c>
      <c r="K46" s="344" t="s">
        <v>486</v>
      </c>
      <c r="L46" s="344" t="s">
        <v>486</v>
      </c>
      <c r="M46" s="345" t="s">
        <v>486</v>
      </c>
    </row>
    <row r="47" spans="2:13" ht="27.75" customHeight="1" x14ac:dyDescent="0.15">
      <c r="B47" s="1171"/>
      <c r="C47" s="1172"/>
      <c r="D47" s="106"/>
      <c r="E47" s="1179" t="s">
        <v>37</v>
      </c>
      <c r="F47" s="1180"/>
      <c r="G47" s="1180"/>
      <c r="H47" s="1181"/>
      <c r="I47" s="343" t="s">
        <v>486</v>
      </c>
      <c r="J47" s="344" t="s">
        <v>486</v>
      </c>
      <c r="K47" s="344" t="s">
        <v>486</v>
      </c>
      <c r="L47" s="344" t="s">
        <v>486</v>
      </c>
      <c r="M47" s="345" t="s">
        <v>486</v>
      </c>
    </row>
    <row r="48" spans="2:13" ht="27.75" customHeight="1" x14ac:dyDescent="0.15">
      <c r="B48" s="1171"/>
      <c r="C48" s="1172"/>
      <c r="D48" s="104"/>
      <c r="E48" s="1177" t="s">
        <v>38</v>
      </c>
      <c r="F48" s="1177"/>
      <c r="G48" s="1177"/>
      <c r="H48" s="1178"/>
      <c r="I48" s="343" t="s">
        <v>486</v>
      </c>
      <c r="J48" s="344" t="s">
        <v>486</v>
      </c>
      <c r="K48" s="344" t="s">
        <v>486</v>
      </c>
      <c r="L48" s="344" t="s">
        <v>486</v>
      </c>
      <c r="M48" s="345" t="s">
        <v>486</v>
      </c>
    </row>
    <row r="49" spans="2:13" ht="27.75" customHeight="1" x14ac:dyDescent="0.15">
      <c r="B49" s="1173"/>
      <c r="C49" s="1174"/>
      <c r="D49" s="104"/>
      <c r="E49" s="1177" t="s">
        <v>39</v>
      </c>
      <c r="F49" s="1177"/>
      <c r="G49" s="1177"/>
      <c r="H49" s="1178"/>
      <c r="I49" s="343" t="s">
        <v>486</v>
      </c>
      <c r="J49" s="344" t="s">
        <v>486</v>
      </c>
      <c r="K49" s="344" t="s">
        <v>486</v>
      </c>
      <c r="L49" s="344" t="s">
        <v>486</v>
      </c>
      <c r="M49" s="345" t="s">
        <v>486</v>
      </c>
    </row>
    <row r="50" spans="2:13" ht="27.75" customHeight="1" x14ac:dyDescent="0.15">
      <c r="B50" s="1182" t="s">
        <v>40</v>
      </c>
      <c r="C50" s="1183"/>
      <c r="D50" s="107"/>
      <c r="E50" s="1177" t="s">
        <v>41</v>
      </c>
      <c r="F50" s="1177"/>
      <c r="G50" s="1177"/>
      <c r="H50" s="1178"/>
      <c r="I50" s="343">
        <v>2943</v>
      </c>
      <c r="J50" s="344">
        <v>2466</v>
      </c>
      <c r="K50" s="344">
        <v>2675</v>
      </c>
      <c r="L50" s="344">
        <v>2649</v>
      </c>
      <c r="M50" s="345">
        <v>2566</v>
      </c>
    </row>
    <row r="51" spans="2:13" ht="27.75" customHeight="1" x14ac:dyDescent="0.15">
      <c r="B51" s="1171"/>
      <c r="C51" s="1172"/>
      <c r="D51" s="104"/>
      <c r="E51" s="1177" t="s">
        <v>42</v>
      </c>
      <c r="F51" s="1177"/>
      <c r="G51" s="1177"/>
      <c r="H51" s="1178"/>
      <c r="I51" s="343" t="s">
        <v>486</v>
      </c>
      <c r="J51" s="344" t="s">
        <v>486</v>
      </c>
      <c r="K51" s="344" t="s">
        <v>486</v>
      </c>
      <c r="L51" s="344" t="s">
        <v>486</v>
      </c>
      <c r="M51" s="345" t="s">
        <v>486</v>
      </c>
    </row>
    <row r="52" spans="2:13" ht="27.75" customHeight="1" x14ac:dyDescent="0.15">
      <c r="B52" s="1173"/>
      <c r="C52" s="1174"/>
      <c r="D52" s="104"/>
      <c r="E52" s="1177" t="s">
        <v>43</v>
      </c>
      <c r="F52" s="1177"/>
      <c r="G52" s="1177"/>
      <c r="H52" s="1178"/>
      <c r="I52" s="343">
        <v>5383</v>
      </c>
      <c r="J52" s="344">
        <v>5359</v>
      </c>
      <c r="K52" s="344">
        <v>5341</v>
      </c>
      <c r="L52" s="344">
        <v>5242</v>
      </c>
      <c r="M52" s="345">
        <v>5993</v>
      </c>
    </row>
    <row r="53" spans="2:13" ht="27.75" customHeight="1" thickBot="1" x14ac:dyDescent="0.2">
      <c r="B53" s="1184" t="s">
        <v>19</v>
      </c>
      <c r="C53" s="1185"/>
      <c r="D53" s="108"/>
      <c r="E53" s="1186" t="s">
        <v>44</v>
      </c>
      <c r="F53" s="1186"/>
      <c r="G53" s="1186"/>
      <c r="H53" s="1187"/>
      <c r="I53" s="346">
        <v>-334</v>
      </c>
      <c r="J53" s="347">
        <v>386</v>
      </c>
      <c r="K53" s="347">
        <v>186</v>
      </c>
      <c r="L53" s="347">
        <v>-3</v>
      </c>
      <c r="M53" s="348">
        <v>-917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QSS+nmSdsNz2oqh5iyL9rkqg7TPdP2uvrJqCV0I2juwx+sCR+xx52mGDgvgIJ1NXmdEI9LMlhAe/qYsIZq1dg==" saltValue="bppHfml6++ntAWdYeObv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0" t="s">
        <v>46</v>
      </c>
      <c r="D55" s="1190"/>
      <c r="E55" s="1191"/>
      <c r="F55" s="120">
        <v>1000</v>
      </c>
      <c r="G55" s="120">
        <v>1124</v>
      </c>
      <c r="H55" s="121">
        <v>1000</v>
      </c>
    </row>
    <row r="56" spans="2:8" ht="52.5" customHeight="1" x14ac:dyDescent="0.15">
      <c r="B56" s="122"/>
      <c r="C56" s="1192" t="s">
        <v>47</v>
      </c>
      <c r="D56" s="1192"/>
      <c r="E56" s="1193"/>
      <c r="F56" s="123">
        <v>105</v>
      </c>
      <c r="G56" s="123">
        <v>233</v>
      </c>
      <c r="H56" s="124">
        <v>258</v>
      </c>
    </row>
    <row r="57" spans="2:8" ht="53.25" customHeight="1" x14ac:dyDescent="0.15">
      <c r="B57" s="122"/>
      <c r="C57" s="1194" t="s">
        <v>48</v>
      </c>
      <c r="D57" s="1194"/>
      <c r="E57" s="1195"/>
      <c r="F57" s="125">
        <v>1445</v>
      </c>
      <c r="G57" s="125">
        <v>1170</v>
      </c>
      <c r="H57" s="126">
        <v>1148</v>
      </c>
    </row>
    <row r="58" spans="2:8" ht="45.75" customHeight="1" x14ac:dyDescent="0.15">
      <c r="B58" s="127"/>
      <c r="C58" s="1196" t="s">
        <v>560</v>
      </c>
      <c r="D58" s="1197"/>
      <c r="E58" s="1198"/>
      <c r="F58" s="349">
        <v>772</v>
      </c>
      <c r="G58" s="349">
        <v>772</v>
      </c>
      <c r="H58" s="128">
        <v>746</v>
      </c>
    </row>
    <row r="59" spans="2:8" ht="45.75" customHeight="1" x14ac:dyDescent="0.15">
      <c r="B59" s="127"/>
      <c r="C59" s="1196" t="s">
        <v>561</v>
      </c>
      <c r="D59" s="1197"/>
      <c r="E59" s="1198"/>
      <c r="F59" s="349">
        <v>567</v>
      </c>
      <c r="G59" s="349">
        <v>288</v>
      </c>
      <c r="H59" s="128">
        <v>288</v>
      </c>
    </row>
    <row r="60" spans="2:8" ht="45.75" customHeight="1" x14ac:dyDescent="0.15">
      <c r="B60" s="127"/>
      <c r="C60" s="1196" t="s">
        <v>562</v>
      </c>
      <c r="D60" s="1197"/>
      <c r="E60" s="1198"/>
      <c r="F60" s="349">
        <v>36</v>
      </c>
      <c r="G60" s="349">
        <v>41</v>
      </c>
      <c r="H60" s="128">
        <v>43</v>
      </c>
    </row>
    <row r="61" spans="2:8" ht="45.75" customHeight="1" x14ac:dyDescent="0.15">
      <c r="B61" s="127"/>
      <c r="C61" s="1196" t="s">
        <v>563</v>
      </c>
      <c r="D61" s="1197"/>
      <c r="E61" s="1198"/>
      <c r="F61" s="349">
        <v>32</v>
      </c>
      <c r="G61" s="349">
        <v>32</v>
      </c>
      <c r="H61" s="128">
        <v>32</v>
      </c>
    </row>
    <row r="62" spans="2:8" ht="45.75" customHeight="1" thickBot="1" x14ac:dyDescent="0.2">
      <c r="B62" s="129"/>
      <c r="C62" s="1199" t="s">
        <v>559</v>
      </c>
      <c r="D62" s="1200"/>
      <c r="E62" s="1201"/>
      <c r="F62" s="350">
        <v>25</v>
      </c>
      <c r="G62" s="350">
        <v>25</v>
      </c>
      <c r="H62" s="130">
        <v>25</v>
      </c>
    </row>
    <row r="63" spans="2:8" ht="52.5" customHeight="1" thickBot="1" x14ac:dyDescent="0.2">
      <c r="B63" s="131"/>
      <c r="C63" s="1188" t="s">
        <v>49</v>
      </c>
      <c r="D63" s="1188"/>
      <c r="E63" s="1189"/>
      <c r="F63" s="132">
        <v>2549</v>
      </c>
      <c r="G63" s="132">
        <v>2526</v>
      </c>
      <c r="H63" s="133">
        <v>2405</v>
      </c>
    </row>
    <row r="64" spans="2:8" x14ac:dyDescent="0.15"/>
  </sheetData>
  <sheetProtection algorithmName="SHA-512" hashValue="/0yc5rzsgGTXdEo6VuxpZWUlRrD7djUDBrudzRYhzhjkbJ4P6e68ySzRZvmt0/oZutGzGYNd1U9YAPz+R1Nicw==" saltValue="KDIP2sQdke+UdN6KObsEwQ=="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6" zoomScaleNormal="86" zoomScaleSheetLayoutView="55" workbookViewId="0">
      <selection activeCell="BA24" sqref="BA24"/>
    </sheetView>
  </sheetViews>
  <sheetFormatPr defaultColWidth="0" defaultRowHeight="13.5" customHeight="1" zeroHeight="1" x14ac:dyDescent="0.15"/>
  <cols>
    <col min="1" max="1" width="6.375" style="253" customWidth="1"/>
    <col min="2" max="107" width="2.5" style="253" customWidth="1"/>
    <col min="108" max="108" width="6.125" style="259" customWidth="1"/>
    <col min="109" max="109" width="5.875" style="257" customWidth="1"/>
    <col min="110" max="16384" width="8.625" style="253" hidden="1"/>
  </cols>
  <sheetData>
    <row r="1" spans="1:109" ht="42.75" customHeight="1" x14ac:dyDescent="0.15">
      <c r="A1" s="1202"/>
      <c r="B1" s="1203"/>
      <c r="DD1" s="253"/>
      <c r="DE1" s="253"/>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3"/>
      <c r="DE2" s="253"/>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3"/>
      <c r="DE3" s="253"/>
    </row>
    <row r="4" spans="1:109" s="251"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1"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1"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1"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1"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1"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1"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1"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1"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1"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1"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1" customFormat="1" x14ac:dyDescent="0.15">
      <c r="A15" s="253"/>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1" customFormat="1" x14ac:dyDescent="0.15">
      <c r="A16" s="253"/>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1" customFormat="1" x14ac:dyDescent="0.15">
      <c r="A17" s="253"/>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1" customFormat="1" x14ac:dyDescent="0.15">
      <c r="A18" s="253"/>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3"/>
      <c r="DE19" s="253"/>
    </row>
    <row r="20" spans="1:109" x14ac:dyDescent="0.15">
      <c r="DD20" s="253"/>
      <c r="DE20" s="253"/>
    </row>
    <row r="21" spans="1:109" ht="17.25" customHeight="1" x14ac:dyDescent="0.15">
      <c r="B21" s="1205"/>
      <c r="C21" s="255"/>
      <c r="D21" s="255"/>
      <c r="E21" s="255"/>
      <c r="F21" s="255"/>
      <c r="G21" s="255"/>
      <c r="H21" s="255"/>
      <c r="I21" s="255"/>
      <c r="J21" s="255"/>
      <c r="K21" s="255"/>
      <c r="L21" s="255"/>
      <c r="M21" s="255"/>
      <c r="N21" s="1206"/>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1206"/>
      <c r="AU21" s="255"/>
      <c r="AV21" s="255"/>
      <c r="AW21" s="255"/>
      <c r="AX21" s="255"/>
      <c r="AY21" s="255"/>
      <c r="AZ21" s="255"/>
      <c r="BA21" s="255"/>
      <c r="BB21" s="255"/>
      <c r="BC21" s="255"/>
      <c r="BD21" s="255"/>
      <c r="BE21" s="255"/>
      <c r="BF21" s="1206"/>
      <c r="BG21" s="255"/>
      <c r="BH21" s="255"/>
      <c r="BI21" s="255"/>
      <c r="BJ21" s="255"/>
      <c r="BK21" s="255"/>
      <c r="BL21" s="255"/>
      <c r="BM21" s="255"/>
      <c r="BN21" s="255"/>
      <c r="BO21" s="255"/>
      <c r="BP21" s="255"/>
      <c r="BQ21" s="255"/>
      <c r="BR21" s="1206"/>
      <c r="BS21" s="255"/>
      <c r="BT21" s="255"/>
      <c r="BU21" s="255"/>
      <c r="BV21" s="255"/>
      <c r="BW21" s="255"/>
      <c r="BX21" s="255"/>
      <c r="BY21" s="255"/>
      <c r="BZ21" s="255"/>
      <c r="CA21" s="255"/>
      <c r="CB21" s="255"/>
      <c r="CC21" s="255"/>
      <c r="CD21" s="1206"/>
      <c r="CE21" s="255"/>
      <c r="CF21" s="255"/>
      <c r="CG21" s="255"/>
      <c r="CH21" s="255"/>
      <c r="CI21" s="255"/>
      <c r="CJ21" s="255"/>
      <c r="CK21" s="255"/>
      <c r="CL21" s="255"/>
      <c r="CM21" s="255"/>
      <c r="CN21" s="255"/>
      <c r="CO21" s="255"/>
      <c r="CP21" s="1206"/>
      <c r="CQ21" s="255"/>
      <c r="CR21" s="255"/>
      <c r="CS21" s="255"/>
      <c r="CT21" s="255"/>
      <c r="CU21" s="255"/>
      <c r="CV21" s="255"/>
      <c r="CW21" s="255"/>
      <c r="CX21" s="255"/>
      <c r="CY21" s="255"/>
      <c r="CZ21" s="255"/>
      <c r="DA21" s="255"/>
      <c r="DB21" s="1206"/>
      <c r="DC21" s="255"/>
      <c r="DD21" s="256"/>
      <c r="DE21" s="253"/>
    </row>
    <row r="22" spans="1:109" ht="17.25" customHeight="1" x14ac:dyDescent="0.15">
      <c r="B22" s="257"/>
    </row>
    <row r="23" spans="1:109" x14ac:dyDescent="0.15">
      <c r="B23" s="257"/>
    </row>
    <row r="24" spans="1:109" x14ac:dyDescent="0.15">
      <c r="B24" s="257"/>
    </row>
    <row r="25" spans="1:109" x14ac:dyDescent="0.15">
      <c r="B25" s="257"/>
    </row>
    <row r="26" spans="1:109" x14ac:dyDescent="0.15">
      <c r="B26" s="257"/>
    </row>
    <row r="27" spans="1:109" x14ac:dyDescent="0.15">
      <c r="B27" s="257"/>
    </row>
    <row r="28" spans="1:109" x14ac:dyDescent="0.15">
      <c r="B28" s="257"/>
    </row>
    <row r="29" spans="1:109" x14ac:dyDescent="0.15">
      <c r="B29" s="257"/>
    </row>
    <row r="30" spans="1:109" x14ac:dyDescent="0.15">
      <c r="B30" s="257"/>
    </row>
    <row r="31" spans="1:109" x14ac:dyDescent="0.15">
      <c r="B31" s="257"/>
    </row>
    <row r="32" spans="1:109" x14ac:dyDescent="0.15">
      <c r="B32" s="257"/>
    </row>
    <row r="33" spans="2:109" x14ac:dyDescent="0.15">
      <c r="B33" s="257"/>
    </row>
    <row r="34" spans="2:109" x14ac:dyDescent="0.15">
      <c r="B34" s="257"/>
    </row>
    <row r="35" spans="2:109" x14ac:dyDescent="0.15">
      <c r="B35" s="257"/>
    </row>
    <row r="36" spans="2:109" x14ac:dyDescent="0.15">
      <c r="B36" s="257"/>
    </row>
    <row r="37" spans="2:109" x14ac:dyDescent="0.15">
      <c r="B37" s="257"/>
    </row>
    <row r="38" spans="2:109" x14ac:dyDescent="0.15">
      <c r="B38" s="257"/>
    </row>
    <row r="39" spans="2:109" x14ac:dyDescent="0.15">
      <c r="B39" s="338"/>
      <c r="C39" s="309"/>
      <c r="D39" s="309"/>
      <c r="E39" s="309"/>
      <c r="F39" s="309"/>
      <c r="G39" s="309"/>
      <c r="H39" s="309"/>
      <c r="I39" s="309"/>
      <c r="J39" s="309"/>
      <c r="K39" s="309"/>
      <c r="L39" s="309"/>
      <c r="M39" s="309"/>
      <c r="N39" s="309"/>
      <c r="O39" s="309"/>
      <c r="P39" s="309"/>
      <c r="Q39" s="309"/>
      <c r="R39" s="309"/>
      <c r="S39" s="309"/>
      <c r="T39" s="309"/>
      <c r="U39" s="309"/>
      <c r="V39" s="309"/>
      <c r="W39" s="309"/>
      <c r="X39" s="309"/>
      <c r="Y39" s="309"/>
      <c r="Z39" s="309"/>
      <c r="AA39" s="309"/>
      <c r="AB39" s="309"/>
      <c r="AC39" s="309"/>
      <c r="AD39" s="309"/>
      <c r="AE39" s="309"/>
      <c r="AF39" s="309"/>
      <c r="AG39" s="309"/>
      <c r="AH39" s="309"/>
      <c r="AI39" s="309"/>
      <c r="AJ39" s="309"/>
      <c r="AK39" s="309"/>
      <c r="AL39" s="309"/>
      <c r="AM39" s="309"/>
      <c r="AN39" s="309"/>
      <c r="AO39" s="309"/>
      <c r="AP39" s="309"/>
      <c r="AQ39" s="309"/>
      <c r="AR39" s="309"/>
      <c r="AS39" s="309"/>
      <c r="AT39" s="309"/>
      <c r="AU39" s="309"/>
      <c r="AV39" s="309"/>
      <c r="AW39" s="309"/>
      <c r="AX39" s="309"/>
      <c r="AY39" s="309"/>
      <c r="AZ39" s="309"/>
      <c r="BA39" s="309"/>
      <c r="BB39" s="309"/>
      <c r="BC39" s="309"/>
      <c r="BD39" s="309"/>
      <c r="BE39" s="309"/>
      <c r="BF39" s="309"/>
      <c r="BG39" s="309"/>
      <c r="BH39" s="309"/>
      <c r="BI39" s="309"/>
      <c r="BJ39" s="309"/>
      <c r="BK39" s="309"/>
      <c r="BL39" s="309"/>
      <c r="BM39" s="309"/>
      <c r="BN39" s="309"/>
      <c r="BO39" s="309"/>
      <c r="BP39" s="309"/>
      <c r="BQ39" s="309"/>
      <c r="BR39" s="309"/>
      <c r="BS39" s="309"/>
      <c r="BT39" s="309"/>
      <c r="BU39" s="309"/>
      <c r="BV39" s="309"/>
      <c r="BW39" s="309"/>
      <c r="BX39" s="309"/>
      <c r="BY39" s="309"/>
      <c r="BZ39" s="309"/>
      <c r="CA39" s="309"/>
      <c r="CB39" s="309"/>
      <c r="CC39" s="309"/>
      <c r="CD39" s="309"/>
      <c r="CE39" s="309"/>
      <c r="CF39" s="309"/>
      <c r="CG39" s="309"/>
      <c r="CH39" s="309"/>
      <c r="CI39" s="309"/>
      <c r="CJ39" s="309"/>
      <c r="CK39" s="309"/>
      <c r="CL39" s="309"/>
      <c r="CM39" s="309"/>
      <c r="CN39" s="309"/>
      <c r="CO39" s="309"/>
      <c r="CP39" s="309"/>
      <c r="CQ39" s="309"/>
      <c r="CR39" s="309"/>
      <c r="CS39" s="309"/>
      <c r="CT39" s="309"/>
      <c r="CU39" s="309"/>
      <c r="CV39" s="309"/>
      <c r="CW39" s="309"/>
      <c r="CX39" s="309"/>
      <c r="CY39" s="309"/>
      <c r="CZ39" s="309"/>
      <c r="DA39" s="309"/>
      <c r="DB39" s="309"/>
      <c r="DC39" s="309"/>
      <c r="DD39" s="339"/>
    </row>
    <row r="40" spans="2:109" x14ac:dyDescent="0.15">
      <c r="B40" s="1207"/>
      <c r="DD40" s="1207"/>
      <c r="DE40" s="253"/>
    </row>
    <row r="41" spans="2:109" ht="17.25" x14ac:dyDescent="0.15">
      <c r="B41" s="254" t="s">
        <v>568</v>
      </c>
      <c r="C41" s="255"/>
      <c r="D41" s="255"/>
      <c r="E41" s="255"/>
      <c r="F41" s="255"/>
      <c r="G41" s="255"/>
      <c r="H41" s="255"/>
      <c r="I41" s="255"/>
      <c r="J41" s="255"/>
      <c r="K41" s="255"/>
      <c r="L41" s="255"/>
      <c r="M41" s="255"/>
      <c r="N41" s="255"/>
      <c r="O41" s="255"/>
      <c r="P41" s="255"/>
      <c r="Q41" s="255"/>
      <c r="R41" s="255"/>
      <c r="S41" s="255"/>
      <c r="T41" s="255"/>
      <c r="U41" s="255"/>
      <c r="V41" s="255"/>
      <c r="W41" s="255"/>
      <c r="X41" s="255"/>
      <c r="Y41" s="255"/>
      <c r="Z41" s="255"/>
      <c r="AA41" s="255"/>
      <c r="AB41" s="255"/>
      <c r="AC41" s="255"/>
      <c r="AD41" s="255"/>
      <c r="AE41" s="255"/>
      <c r="AF41" s="255"/>
      <c r="AG41" s="255"/>
      <c r="AH41" s="255"/>
      <c r="AI41" s="255"/>
      <c r="AJ41" s="255"/>
      <c r="AK41" s="255"/>
      <c r="AL41" s="255"/>
      <c r="AM41" s="255"/>
      <c r="AN41" s="255"/>
      <c r="AO41" s="255"/>
      <c r="AP41" s="255"/>
      <c r="AQ41" s="255"/>
      <c r="AR41" s="255"/>
      <c r="AS41" s="255"/>
      <c r="AT41" s="255"/>
      <c r="AU41" s="255"/>
      <c r="AV41" s="255"/>
      <c r="AW41" s="255"/>
      <c r="AX41" s="255"/>
      <c r="AY41" s="255"/>
      <c r="AZ41" s="255"/>
      <c r="BA41" s="255"/>
      <c r="BB41" s="255"/>
      <c r="BC41" s="255"/>
      <c r="BD41" s="255"/>
      <c r="BE41" s="255"/>
      <c r="BF41" s="255"/>
      <c r="BG41" s="255"/>
      <c r="BH41" s="255"/>
      <c r="BI41" s="255"/>
      <c r="BJ41" s="255"/>
      <c r="BK41" s="255"/>
      <c r="BL41" s="255"/>
      <c r="BM41" s="255"/>
      <c r="BN41" s="255"/>
      <c r="BO41" s="255"/>
      <c r="BP41" s="255"/>
      <c r="BQ41" s="255"/>
      <c r="BR41" s="255"/>
      <c r="BS41" s="255"/>
      <c r="BT41" s="255"/>
      <c r="BU41" s="255"/>
      <c r="BV41" s="255"/>
      <c r="BW41" s="255"/>
      <c r="BX41" s="255"/>
      <c r="BY41" s="255"/>
      <c r="BZ41" s="255"/>
      <c r="CA41" s="255"/>
      <c r="CB41" s="255"/>
      <c r="CC41" s="255"/>
      <c r="CD41" s="255"/>
      <c r="CE41" s="255"/>
      <c r="CF41" s="255"/>
      <c r="CG41" s="255"/>
      <c r="CH41" s="255"/>
      <c r="CI41" s="255"/>
      <c r="CJ41" s="255"/>
      <c r="CK41" s="255"/>
      <c r="CL41" s="255"/>
      <c r="CM41" s="255"/>
      <c r="CN41" s="255"/>
      <c r="CO41" s="255"/>
      <c r="CP41" s="255"/>
      <c r="CQ41" s="255"/>
      <c r="CR41" s="255"/>
      <c r="CS41" s="255"/>
      <c r="CT41" s="255"/>
      <c r="CU41" s="255"/>
      <c r="CV41" s="255"/>
      <c r="CW41" s="255"/>
      <c r="CX41" s="255"/>
      <c r="CY41" s="255"/>
      <c r="CZ41" s="255"/>
      <c r="DA41" s="255"/>
      <c r="DB41" s="255"/>
      <c r="DC41" s="255"/>
      <c r="DD41" s="256"/>
    </row>
    <row r="42" spans="2:109" x14ac:dyDescent="0.15">
      <c r="B42" s="257"/>
      <c r="G42" s="1208"/>
      <c r="I42" s="1209"/>
      <c r="J42" s="1209"/>
      <c r="K42" s="1209"/>
      <c r="AM42" s="1208"/>
      <c r="AN42" s="1208" t="s">
        <v>569</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7"/>
      <c r="AN43" s="1210" t="s">
        <v>570</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7"/>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7"/>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7"/>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7"/>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7"/>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7"/>
      <c r="AN49" s="253" t="s">
        <v>571</v>
      </c>
    </row>
    <row r="50" spans="1:109" x14ac:dyDescent="0.15">
      <c r="B50" s="257"/>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15">
      <c r="B51" s="257"/>
      <c r="G51" s="1227"/>
      <c r="H51" s="1227"/>
      <c r="I51" s="1228"/>
      <c r="J51" s="1228"/>
      <c r="K51" s="1229"/>
      <c r="L51" s="1229"/>
      <c r="M51" s="1229"/>
      <c r="N51" s="1229"/>
      <c r="AM51" s="1219"/>
      <c r="AN51" s="1230" t="s">
        <v>572</v>
      </c>
      <c r="AO51" s="1230"/>
      <c r="AP51" s="1230"/>
      <c r="AQ51" s="1230"/>
      <c r="AR51" s="1230"/>
      <c r="AS51" s="1230"/>
      <c r="AT51" s="1230"/>
      <c r="AU51" s="1230"/>
      <c r="AV51" s="1230"/>
      <c r="AW51" s="1230"/>
      <c r="AX51" s="1230"/>
      <c r="AY51" s="1230"/>
      <c r="AZ51" s="1230"/>
      <c r="BA51" s="1230"/>
      <c r="BB51" s="1230" t="s">
        <v>573</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v>8.1</v>
      </c>
      <c r="BY51" s="1231"/>
      <c r="BZ51" s="1231"/>
      <c r="CA51" s="1231"/>
      <c r="CB51" s="1231"/>
      <c r="CC51" s="1231"/>
      <c r="CD51" s="1231"/>
      <c r="CE51" s="1231"/>
      <c r="CF51" s="1231">
        <v>3.5</v>
      </c>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7"/>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7"/>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574</v>
      </c>
      <c r="BC53" s="1230"/>
      <c r="BD53" s="1230"/>
      <c r="BE53" s="1230"/>
      <c r="BF53" s="1230"/>
      <c r="BG53" s="1230"/>
      <c r="BH53" s="1230"/>
      <c r="BI53" s="1230"/>
      <c r="BJ53" s="1230"/>
      <c r="BK53" s="1230"/>
      <c r="BL53" s="1230"/>
      <c r="BM53" s="1230"/>
      <c r="BN53" s="1230"/>
      <c r="BO53" s="1230"/>
      <c r="BP53" s="1231">
        <v>37.200000000000003</v>
      </c>
      <c r="BQ53" s="1231"/>
      <c r="BR53" s="1231"/>
      <c r="BS53" s="1231"/>
      <c r="BT53" s="1231"/>
      <c r="BU53" s="1231"/>
      <c r="BV53" s="1231"/>
      <c r="BW53" s="1231"/>
      <c r="BX53" s="1231">
        <v>37.299999999999997</v>
      </c>
      <c r="BY53" s="1231"/>
      <c r="BZ53" s="1231"/>
      <c r="CA53" s="1231"/>
      <c r="CB53" s="1231"/>
      <c r="CC53" s="1231"/>
      <c r="CD53" s="1231"/>
      <c r="CE53" s="1231"/>
      <c r="CF53" s="1231">
        <v>38</v>
      </c>
      <c r="CG53" s="1231"/>
      <c r="CH53" s="1231"/>
      <c r="CI53" s="1231"/>
      <c r="CJ53" s="1231"/>
      <c r="CK53" s="1231"/>
      <c r="CL53" s="1231"/>
      <c r="CM53" s="1231"/>
      <c r="CN53" s="1231">
        <v>38.5</v>
      </c>
      <c r="CO53" s="1231"/>
      <c r="CP53" s="1231"/>
      <c r="CQ53" s="1231"/>
      <c r="CR53" s="1231"/>
      <c r="CS53" s="1231"/>
      <c r="CT53" s="1231"/>
      <c r="CU53" s="1231"/>
      <c r="CV53" s="1231">
        <v>39.1</v>
      </c>
      <c r="CW53" s="1231"/>
      <c r="CX53" s="1231"/>
      <c r="CY53" s="1231"/>
      <c r="CZ53" s="1231"/>
      <c r="DA53" s="1231"/>
      <c r="DB53" s="1231"/>
      <c r="DC53" s="1231"/>
    </row>
    <row r="54" spans="1:109" x14ac:dyDescent="0.15">
      <c r="A54" s="1209"/>
      <c r="B54" s="257"/>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7"/>
      <c r="G55" s="1220"/>
      <c r="H55" s="1220"/>
      <c r="I55" s="1220"/>
      <c r="J55" s="1220"/>
      <c r="K55" s="1229"/>
      <c r="L55" s="1229"/>
      <c r="M55" s="1229"/>
      <c r="N55" s="1229"/>
      <c r="AN55" s="1226" t="s">
        <v>575</v>
      </c>
      <c r="AO55" s="1226"/>
      <c r="AP55" s="1226"/>
      <c r="AQ55" s="1226"/>
      <c r="AR55" s="1226"/>
      <c r="AS55" s="1226"/>
      <c r="AT55" s="1226"/>
      <c r="AU55" s="1226"/>
      <c r="AV55" s="1226"/>
      <c r="AW55" s="1226"/>
      <c r="AX55" s="1226"/>
      <c r="AY55" s="1226"/>
      <c r="AZ55" s="1226"/>
      <c r="BA55" s="1226"/>
      <c r="BB55" s="1230" t="s">
        <v>573</v>
      </c>
      <c r="BC55" s="1230"/>
      <c r="BD55" s="1230"/>
      <c r="BE55" s="1230"/>
      <c r="BF55" s="1230"/>
      <c r="BG55" s="1230"/>
      <c r="BH55" s="1230"/>
      <c r="BI55" s="1230"/>
      <c r="BJ55" s="1230"/>
      <c r="BK55" s="1230"/>
      <c r="BL55" s="1230"/>
      <c r="BM55" s="1230"/>
      <c r="BN55" s="1230"/>
      <c r="BO55" s="1230"/>
      <c r="BP55" s="1231">
        <v>20.3</v>
      </c>
      <c r="BQ55" s="1231"/>
      <c r="BR55" s="1231"/>
      <c r="BS55" s="1231"/>
      <c r="BT55" s="1231"/>
      <c r="BU55" s="1231"/>
      <c r="BV55" s="1231"/>
      <c r="BW55" s="1231"/>
      <c r="BX55" s="1231">
        <v>15.5</v>
      </c>
      <c r="BY55" s="1231"/>
      <c r="BZ55" s="1231"/>
      <c r="CA55" s="1231"/>
      <c r="CB55" s="1231"/>
      <c r="CC55" s="1231"/>
      <c r="CD55" s="1231"/>
      <c r="CE55" s="1231"/>
      <c r="CF55" s="1231">
        <v>4.5999999999999996</v>
      </c>
      <c r="CG55" s="1231"/>
      <c r="CH55" s="1231"/>
      <c r="CI55" s="1231"/>
      <c r="CJ55" s="1231"/>
      <c r="CK55" s="1231"/>
      <c r="CL55" s="1231"/>
      <c r="CM55" s="1231"/>
      <c r="CN55" s="1231">
        <v>1.6</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7"/>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3"/>
      <c r="AN57" s="1226"/>
      <c r="AO57" s="1226"/>
      <c r="AP57" s="1226"/>
      <c r="AQ57" s="1226"/>
      <c r="AR57" s="1226"/>
      <c r="AS57" s="1226"/>
      <c r="AT57" s="1226"/>
      <c r="AU57" s="1226"/>
      <c r="AV57" s="1226"/>
      <c r="AW57" s="1226"/>
      <c r="AX57" s="1226"/>
      <c r="AY57" s="1226"/>
      <c r="AZ57" s="1226"/>
      <c r="BA57" s="1226"/>
      <c r="BB57" s="1230" t="s">
        <v>574</v>
      </c>
      <c r="BC57" s="1230"/>
      <c r="BD57" s="1230"/>
      <c r="BE57" s="1230"/>
      <c r="BF57" s="1230"/>
      <c r="BG57" s="1230"/>
      <c r="BH57" s="1230"/>
      <c r="BI57" s="1230"/>
      <c r="BJ57" s="1230"/>
      <c r="BK57" s="1230"/>
      <c r="BL57" s="1230"/>
      <c r="BM57" s="1230"/>
      <c r="BN57" s="1230"/>
      <c r="BO57" s="1230"/>
      <c r="BP57" s="1231">
        <v>60.4</v>
      </c>
      <c r="BQ57" s="1231"/>
      <c r="BR57" s="1231"/>
      <c r="BS57" s="1231"/>
      <c r="BT57" s="1231"/>
      <c r="BU57" s="1231"/>
      <c r="BV57" s="1231"/>
      <c r="BW57" s="1231"/>
      <c r="BX57" s="1231">
        <v>61.5</v>
      </c>
      <c r="BY57" s="1231"/>
      <c r="BZ57" s="1231"/>
      <c r="CA57" s="1231"/>
      <c r="CB57" s="1231"/>
      <c r="CC57" s="1231"/>
      <c r="CD57" s="1231"/>
      <c r="CE57" s="1231"/>
      <c r="CF57" s="1231">
        <v>61.3</v>
      </c>
      <c r="CG57" s="1231"/>
      <c r="CH57" s="1231"/>
      <c r="CI57" s="1231"/>
      <c r="CJ57" s="1231"/>
      <c r="CK57" s="1231"/>
      <c r="CL57" s="1231"/>
      <c r="CM57" s="1231"/>
      <c r="CN57" s="1231">
        <v>62.4</v>
      </c>
      <c r="CO57" s="1231"/>
      <c r="CP57" s="1231"/>
      <c r="CQ57" s="1231"/>
      <c r="CR57" s="1231"/>
      <c r="CS57" s="1231"/>
      <c r="CT57" s="1231"/>
      <c r="CU57" s="1231"/>
      <c r="CV57" s="1231">
        <v>63.5</v>
      </c>
      <c r="CW57" s="1231"/>
      <c r="CX57" s="1231"/>
      <c r="CY57" s="1231"/>
      <c r="CZ57" s="1231"/>
      <c r="DA57" s="1231"/>
      <c r="DB57" s="1231"/>
      <c r="DC57" s="1231"/>
      <c r="DD57" s="1234"/>
      <c r="DE57" s="1232"/>
    </row>
    <row r="58" spans="1:109" s="1209" customFormat="1" x14ac:dyDescent="0.15">
      <c r="A58" s="253"/>
      <c r="B58" s="1232"/>
      <c r="G58" s="1220"/>
      <c r="H58" s="1220"/>
      <c r="I58" s="1233"/>
      <c r="J58" s="1233"/>
      <c r="K58" s="1229"/>
      <c r="L58" s="1229"/>
      <c r="M58" s="1229"/>
      <c r="N58" s="1229"/>
      <c r="AM58" s="253"/>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3"/>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3"/>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3"/>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3"/>
    </row>
    <row r="63" spans="1:109" ht="17.25" x14ac:dyDescent="0.15">
      <c r="B63" s="310" t="s">
        <v>576</v>
      </c>
    </row>
    <row r="64" spans="1:109" x14ac:dyDescent="0.15">
      <c r="B64" s="257"/>
      <c r="G64" s="1208"/>
      <c r="I64" s="1240"/>
      <c r="J64" s="1240"/>
      <c r="K64" s="1240"/>
      <c r="L64" s="1240"/>
      <c r="M64" s="1240"/>
      <c r="N64" s="1241"/>
      <c r="AM64" s="1208"/>
      <c r="AN64" s="1208" t="s">
        <v>569</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7"/>
      <c r="AN65" s="1210" t="s">
        <v>577</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7"/>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7"/>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7"/>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7"/>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7"/>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7"/>
      <c r="G71" s="1245"/>
      <c r="I71" s="1246"/>
      <c r="J71" s="1243"/>
      <c r="K71" s="1243"/>
      <c r="L71" s="1244"/>
      <c r="M71" s="1243"/>
      <c r="N71" s="1244"/>
      <c r="AM71" s="1245"/>
      <c r="AN71" s="253" t="s">
        <v>571</v>
      </c>
    </row>
    <row r="72" spans="2:107" x14ac:dyDescent="0.15">
      <c r="B72" s="257"/>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x14ac:dyDescent="0.15">
      <c r="B73" s="257"/>
      <c r="G73" s="1227"/>
      <c r="H73" s="1227"/>
      <c r="I73" s="1227"/>
      <c r="J73" s="1227"/>
      <c r="K73" s="1247"/>
      <c r="L73" s="1247"/>
      <c r="M73" s="1247"/>
      <c r="N73" s="1247"/>
      <c r="AM73" s="1219"/>
      <c r="AN73" s="1230" t="s">
        <v>572</v>
      </c>
      <c r="AO73" s="1230"/>
      <c r="AP73" s="1230"/>
      <c r="AQ73" s="1230"/>
      <c r="AR73" s="1230"/>
      <c r="AS73" s="1230"/>
      <c r="AT73" s="1230"/>
      <c r="AU73" s="1230"/>
      <c r="AV73" s="1230"/>
      <c r="AW73" s="1230"/>
      <c r="AX73" s="1230"/>
      <c r="AY73" s="1230"/>
      <c r="AZ73" s="1230"/>
      <c r="BA73" s="1230"/>
      <c r="BB73" s="1230" t="s">
        <v>573</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v>8.1</v>
      </c>
      <c r="BY73" s="1231"/>
      <c r="BZ73" s="1231"/>
      <c r="CA73" s="1231"/>
      <c r="CB73" s="1231"/>
      <c r="CC73" s="1231"/>
      <c r="CD73" s="1231"/>
      <c r="CE73" s="1231"/>
      <c r="CF73" s="1231">
        <v>3.5</v>
      </c>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7"/>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7"/>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578</v>
      </c>
      <c r="BC75" s="1230"/>
      <c r="BD75" s="1230"/>
      <c r="BE75" s="1230"/>
      <c r="BF75" s="1230"/>
      <c r="BG75" s="1230"/>
      <c r="BH75" s="1230"/>
      <c r="BI75" s="1230"/>
      <c r="BJ75" s="1230"/>
      <c r="BK75" s="1230"/>
      <c r="BL75" s="1230"/>
      <c r="BM75" s="1230"/>
      <c r="BN75" s="1230"/>
      <c r="BO75" s="1230"/>
      <c r="BP75" s="1231">
        <v>4.0999999999999996</v>
      </c>
      <c r="BQ75" s="1231"/>
      <c r="BR75" s="1231"/>
      <c r="BS75" s="1231"/>
      <c r="BT75" s="1231"/>
      <c r="BU75" s="1231"/>
      <c r="BV75" s="1231"/>
      <c r="BW75" s="1231"/>
      <c r="BX75" s="1231">
        <v>4.5</v>
      </c>
      <c r="BY75" s="1231"/>
      <c r="BZ75" s="1231"/>
      <c r="CA75" s="1231"/>
      <c r="CB75" s="1231"/>
      <c r="CC75" s="1231"/>
      <c r="CD75" s="1231"/>
      <c r="CE75" s="1231"/>
      <c r="CF75" s="1231">
        <v>5.6</v>
      </c>
      <c r="CG75" s="1231"/>
      <c r="CH75" s="1231"/>
      <c r="CI75" s="1231"/>
      <c r="CJ75" s="1231"/>
      <c r="CK75" s="1231"/>
      <c r="CL75" s="1231"/>
      <c r="CM75" s="1231"/>
      <c r="CN75" s="1231">
        <v>6.9</v>
      </c>
      <c r="CO75" s="1231"/>
      <c r="CP75" s="1231"/>
      <c r="CQ75" s="1231"/>
      <c r="CR75" s="1231"/>
      <c r="CS75" s="1231"/>
      <c r="CT75" s="1231"/>
      <c r="CU75" s="1231"/>
      <c r="CV75" s="1231">
        <v>7.7</v>
      </c>
      <c r="CW75" s="1231"/>
      <c r="CX75" s="1231"/>
      <c r="CY75" s="1231"/>
      <c r="CZ75" s="1231"/>
      <c r="DA75" s="1231"/>
      <c r="DB75" s="1231"/>
      <c r="DC75" s="1231"/>
    </row>
    <row r="76" spans="2:107" x14ac:dyDescent="0.15">
      <c r="B76" s="257"/>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7"/>
      <c r="G77" s="1220"/>
      <c r="H77" s="1220"/>
      <c r="I77" s="1220"/>
      <c r="J77" s="1220"/>
      <c r="K77" s="1247"/>
      <c r="L77" s="1247"/>
      <c r="M77" s="1247"/>
      <c r="N77" s="1247"/>
      <c r="AN77" s="1226" t="s">
        <v>575</v>
      </c>
      <c r="AO77" s="1226"/>
      <c r="AP77" s="1226"/>
      <c r="AQ77" s="1226"/>
      <c r="AR77" s="1226"/>
      <c r="AS77" s="1226"/>
      <c r="AT77" s="1226"/>
      <c r="AU77" s="1226"/>
      <c r="AV77" s="1226"/>
      <c r="AW77" s="1226"/>
      <c r="AX77" s="1226"/>
      <c r="AY77" s="1226"/>
      <c r="AZ77" s="1226"/>
      <c r="BA77" s="1226"/>
      <c r="BB77" s="1230" t="s">
        <v>573</v>
      </c>
      <c r="BC77" s="1230"/>
      <c r="BD77" s="1230"/>
      <c r="BE77" s="1230"/>
      <c r="BF77" s="1230"/>
      <c r="BG77" s="1230"/>
      <c r="BH77" s="1230"/>
      <c r="BI77" s="1230"/>
      <c r="BJ77" s="1230"/>
      <c r="BK77" s="1230"/>
      <c r="BL77" s="1230"/>
      <c r="BM77" s="1230"/>
      <c r="BN77" s="1230"/>
      <c r="BO77" s="1230"/>
      <c r="BP77" s="1231">
        <v>20.3</v>
      </c>
      <c r="BQ77" s="1231"/>
      <c r="BR77" s="1231"/>
      <c r="BS77" s="1231"/>
      <c r="BT77" s="1231"/>
      <c r="BU77" s="1231"/>
      <c r="BV77" s="1231"/>
      <c r="BW77" s="1231"/>
      <c r="BX77" s="1231">
        <v>15.5</v>
      </c>
      <c r="BY77" s="1231"/>
      <c r="BZ77" s="1231"/>
      <c r="CA77" s="1231"/>
      <c r="CB77" s="1231"/>
      <c r="CC77" s="1231"/>
      <c r="CD77" s="1231"/>
      <c r="CE77" s="1231"/>
      <c r="CF77" s="1231">
        <v>4.5999999999999996</v>
      </c>
      <c r="CG77" s="1231"/>
      <c r="CH77" s="1231"/>
      <c r="CI77" s="1231"/>
      <c r="CJ77" s="1231"/>
      <c r="CK77" s="1231"/>
      <c r="CL77" s="1231"/>
      <c r="CM77" s="1231"/>
      <c r="CN77" s="1231">
        <v>1.6</v>
      </c>
      <c r="CO77" s="1231"/>
      <c r="CP77" s="1231"/>
      <c r="CQ77" s="1231"/>
      <c r="CR77" s="1231"/>
      <c r="CS77" s="1231"/>
      <c r="CT77" s="1231"/>
      <c r="CU77" s="1231"/>
      <c r="CV77" s="1231">
        <v>0</v>
      </c>
      <c r="CW77" s="1231"/>
      <c r="CX77" s="1231"/>
      <c r="CY77" s="1231"/>
      <c r="CZ77" s="1231"/>
      <c r="DA77" s="1231"/>
      <c r="DB77" s="1231"/>
      <c r="DC77" s="1231"/>
    </row>
    <row r="78" spans="2:107" x14ac:dyDescent="0.15">
      <c r="B78" s="257"/>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7"/>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578</v>
      </c>
      <c r="BC79" s="1230"/>
      <c r="BD79" s="1230"/>
      <c r="BE79" s="1230"/>
      <c r="BF79" s="1230"/>
      <c r="BG79" s="1230"/>
      <c r="BH79" s="1230"/>
      <c r="BI79" s="1230"/>
      <c r="BJ79" s="1230"/>
      <c r="BK79" s="1230"/>
      <c r="BL79" s="1230"/>
      <c r="BM79" s="1230"/>
      <c r="BN79" s="1230"/>
      <c r="BO79" s="1230"/>
      <c r="BP79" s="1231">
        <v>6.6</v>
      </c>
      <c r="BQ79" s="1231"/>
      <c r="BR79" s="1231"/>
      <c r="BS79" s="1231"/>
      <c r="BT79" s="1231"/>
      <c r="BU79" s="1231"/>
      <c r="BV79" s="1231"/>
      <c r="BW79" s="1231"/>
      <c r="BX79" s="1231">
        <v>6.4</v>
      </c>
      <c r="BY79" s="1231"/>
      <c r="BZ79" s="1231"/>
      <c r="CA79" s="1231"/>
      <c r="CB79" s="1231"/>
      <c r="CC79" s="1231"/>
      <c r="CD79" s="1231"/>
      <c r="CE79" s="1231"/>
      <c r="CF79" s="1231">
        <v>6.3</v>
      </c>
      <c r="CG79" s="1231"/>
      <c r="CH79" s="1231"/>
      <c r="CI79" s="1231"/>
      <c r="CJ79" s="1231"/>
      <c r="CK79" s="1231"/>
      <c r="CL79" s="1231"/>
      <c r="CM79" s="1231"/>
      <c r="CN79" s="1231">
        <v>6.6</v>
      </c>
      <c r="CO79" s="1231"/>
      <c r="CP79" s="1231"/>
      <c r="CQ79" s="1231"/>
      <c r="CR79" s="1231"/>
      <c r="CS79" s="1231"/>
      <c r="CT79" s="1231"/>
      <c r="CU79" s="1231"/>
      <c r="CV79" s="1231">
        <v>6.8</v>
      </c>
      <c r="CW79" s="1231"/>
      <c r="CX79" s="1231"/>
      <c r="CY79" s="1231"/>
      <c r="CZ79" s="1231"/>
      <c r="DA79" s="1231"/>
      <c r="DB79" s="1231"/>
      <c r="DC79" s="1231"/>
    </row>
    <row r="80" spans="2:107" x14ac:dyDescent="0.15">
      <c r="B80" s="257"/>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7"/>
    </row>
    <row r="82" spans="2:109" ht="17.25" x14ac:dyDescent="0.15">
      <c r="B82" s="257"/>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38"/>
      <c r="C83" s="309"/>
      <c r="D83" s="309"/>
      <c r="E83" s="309"/>
      <c r="F83" s="309"/>
      <c r="G83" s="309"/>
      <c r="H83" s="309"/>
      <c r="I83" s="309"/>
      <c r="J83" s="309"/>
      <c r="K83" s="309"/>
      <c r="L83" s="309"/>
      <c r="M83" s="309"/>
      <c r="N83" s="309"/>
      <c r="O83" s="309"/>
      <c r="P83" s="309"/>
      <c r="Q83" s="309"/>
      <c r="R83" s="309"/>
      <c r="S83" s="309"/>
      <c r="T83" s="309"/>
      <c r="U83" s="309"/>
      <c r="V83" s="309"/>
      <c r="W83" s="309"/>
      <c r="X83" s="309"/>
      <c r="Y83" s="309"/>
      <c r="Z83" s="309"/>
      <c r="AA83" s="309"/>
      <c r="AB83" s="309"/>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09"/>
      <c r="AY83" s="309"/>
      <c r="AZ83" s="309"/>
      <c r="BA83" s="309"/>
      <c r="BB83" s="309"/>
      <c r="BC83" s="309"/>
      <c r="BD83" s="309"/>
      <c r="BE83" s="309"/>
      <c r="BF83" s="309"/>
      <c r="BG83" s="309"/>
      <c r="BH83" s="309"/>
      <c r="BI83" s="309"/>
      <c r="BJ83" s="309"/>
      <c r="BK83" s="309"/>
      <c r="BL83" s="309"/>
      <c r="BM83" s="309"/>
      <c r="BN83" s="309"/>
      <c r="BO83" s="309"/>
      <c r="BP83" s="309"/>
      <c r="BQ83" s="309"/>
      <c r="BR83" s="309"/>
      <c r="BS83" s="309"/>
      <c r="BT83" s="309"/>
      <c r="BU83" s="309"/>
      <c r="BV83" s="309"/>
      <c r="BW83" s="309"/>
      <c r="BX83" s="309"/>
      <c r="BY83" s="309"/>
      <c r="BZ83" s="309"/>
      <c r="CA83" s="309"/>
      <c r="CB83" s="309"/>
      <c r="CC83" s="309"/>
      <c r="CD83" s="309"/>
      <c r="CE83" s="309"/>
      <c r="CF83" s="309"/>
      <c r="CG83" s="309"/>
      <c r="CH83" s="309"/>
      <c r="CI83" s="309"/>
      <c r="CJ83" s="309"/>
      <c r="CK83" s="309"/>
      <c r="CL83" s="309"/>
      <c r="CM83" s="309"/>
      <c r="CN83" s="309"/>
      <c r="CO83" s="309"/>
      <c r="CP83" s="309"/>
      <c r="CQ83" s="309"/>
      <c r="CR83" s="309"/>
      <c r="CS83" s="309"/>
      <c r="CT83" s="309"/>
      <c r="CU83" s="309"/>
      <c r="CV83" s="309"/>
      <c r="CW83" s="309"/>
      <c r="CX83" s="309"/>
      <c r="CY83" s="309"/>
      <c r="CZ83" s="309"/>
      <c r="DA83" s="309"/>
      <c r="DB83" s="309"/>
      <c r="DC83" s="309"/>
      <c r="DD83" s="339"/>
    </row>
    <row r="84" spans="2:109" x14ac:dyDescent="0.15">
      <c r="DD84" s="253"/>
      <c r="DE84" s="253"/>
    </row>
    <row r="85" spans="2:109" x14ac:dyDescent="0.15">
      <c r="DD85" s="253"/>
      <c r="DE85" s="253"/>
    </row>
  </sheetData>
  <sheetProtection algorithmName="SHA-512" hashValue="QW7aNHr7kNjbTdbBimm5BAIumYhTDc9tGKuMV4akoTNjiOUHmz82tGPA0jxmLdQNdzBnsTvVMncIiCkJS5ZgMA==" saltValue="l+XcWeiENbg57ZwMWfmjK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J1" zoomScaleNormal="100" zoomScaleSheetLayoutView="70" workbookViewId="0">
      <selection activeCell="BA24" sqref="BA24"/>
    </sheetView>
  </sheetViews>
  <sheetFormatPr defaultColWidth="0" defaultRowHeight="13.5" customHeight="1" zeroHeight="1" x14ac:dyDescent="0.15"/>
  <cols>
    <col min="1" max="34" width="2.5" style="252" customWidth="1"/>
    <col min="35" max="122" width="2.5" style="251" customWidth="1"/>
    <col min="123" max="16384" width="2.5" style="251" hidden="1"/>
  </cols>
  <sheetData>
    <row r="1" spans="1:34" ht="13.5" customHeight="1"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1:34" x14ac:dyDescent="0.15">
      <c r="S2" s="251"/>
      <c r="AH2" s="251"/>
    </row>
    <row r="3" spans="1:34"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1:34" x14ac:dyDescent="0.15"/>
    <row r="5" spans="1:34" x14ac:dyDescent="0.15"/>
    <row r="6" spans="1:34" x14ac:dyDescent="0.15"/>
    <row r="7" spans="1:34" x14ac:dyDescent="0.15"/>
    <row r="8" spans="1:34" x14ac:dyDescent="0.15"/>
    <row r="9" spans="1:34" x14ac:dyDescent="0.15">
      <c r="AH9" s="25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1"/>
    </row>
    <row r="18" spans="12:34" x14ac:dyDescent="0.15"/>
    <row r="19" spans="12:34" x14ac:dyDescent="0.15"/>
    <row r="20" spans="12:34" x14ac:dyDescent="0.15">
      <c r="AH20" s="251"/>
    </row>
    <row r="21" spans="12:34" x14ac:dyDescent="0.15">
      <c r="AH21" s="251"/>
    </row>
    <row r="22" spans="12:34" x14ac:dyDescent="0.15"/>
    <row r="23" spans="12:34" x14ac:dyDescent="0.15"/>
    <row r="24" spans="12:34" x14ac:dyDescent="0.15">
      <c r="Q24" s="251"/>
    </row>
    <row r="25" spans="12:34" x14ac:dyDescent="0.15"/>
    <row r="26" spans="12:34" x14ac:dyDescent="0.15"/>
    <row r="27" spans="12:34" x14ac:dyDescent="0.15"/>
    <row r="28" spans="12:34" x14ac:dyDescent="0.15">
      <c r="O28" s="251"/>
      <c r="T28" s="251"/>
      <c r="AH28" s="251"/>
    </row>
    <row r="29" spans="12:34" x14ac:dyDescent="0.15"/>
    <row r="30" spans="12:34" x14ac:dyDescent="0.15"/>
    <row r="31" spans="12:34" x14ac:dyDescent="0.15">
      <c r="Q31" s="251"/>
    </row>
    <row r="32" spans="12:34" x14ac:dyDescent="0.15">
      <c r="L32" s="251"/>
    </row>
    <row r="33" spans="2:34" x14ac:dyDescent="0.15">
      <c r="C33" s="251"/>
      <c r="E33" s="251"/>
      <c r="G33" s="251"/>
      <c r="I33" s="251"/>
      <c r="X33" s="251"/>
    </row>
    <row r="34" spans="2:34" x14ac:dyDescent="0.15">
      <c r="B34" s="251"/>
      <c r="P34" s="251"/>
      <c r="R34" s="251"/>
      <c r="T34" s="251"/>
    </row>
    <row r="35" spans="2:34" x14ac:dyDescent="0.15">
      <c r="D35" s="251"/>
      <c r="W35" s="251"/>
      <c r="AC35" s="251"/>
      <c r="AD35" s="251"/>
      <c r="AE35" s="251"/>
      <c r="AF35" s="251"/>
      <c r="AG35" s="251"/>
      <c r="AH35" s="251"/>
    </row>
    <row r="36" spans="2:34" x14ac:dyDescent="0.15">
      <c r="H36" s="251"/>
      <c r="J36" s="251"/>
      <c r="K36" s="251"/>
      <c r="M36" s="251"/>
      <c r="Y36" s="251"/>
      <c r="Z36" s="251"/>
      <c r="AA36" s="251"/>
      <c r="AB36" s="251"/>
      <c r="AC36" s="251"/>
      <c r="AD36" s="251"/>
      <c r="AE36" s="251"/>
      <c r="AF36" s="251"/>
      <c r="AG36" s="251"/>
      <c r="AH36" s="251"/>
    </row>
    <row r="37" spans="2:34" x14ac:dyDescent="0.15">
      <c r="AH37" s="251"/>
    </row>
    <row r="38" spans="2:34" x14ac:dyDescent="0.15">
      <c r="AG38" s="251"/>
      <c r="AH38" s="251"/>
    </row>
    <row r="39" spans="2:34" x14ac:dyDescent="0.15"/>
    <row r="40" spans="2:34" x14ac:dyDescent="0.15">
      <c r="X40" s="251"/>
    </row>
    <row r="41" spans="2:34" x14ac:dyDescent="0.15">
      <c r="R41" s="251"/>
    </row>
    <row r="42" spans="2:34" x14ac:dyDescent="0.15">
      <c r="W42" s="251"/>
    </row>
    <row r="43" spans="2:34" x14ac:dyDescent="0.15">
      <c r="Y43" s="251"/>
      <c r="Z43" s="251"/>
      <c r="AA43" s="251"/>
      <c r="AB43" s="251"/>
      <c r="AC43" s="251"/>
      <c r="AD43" s="251"/>
      <c r="AE43" s="251"/>
      <c r="AF43" s="251"/>
      <c r="AG43" s="251"/>
      <c r="AH43" s="251"/>
    </row>
    <row r="44" spans="2:34" x14ac:dyDescent="0.15">
      <c r="AH44" s="251"/>
    </row>
    <row r="45" spans="2:34" x14ac:dyDescent="0.15">
      <c r="X45" s="251"/>
    </row>
    <row r="46" spans="2:34" x14ac:dyDescent="0.15"/>
    <row r="47" spans="2:34" x14ac:dyDescent="0.15"/>
    <row r="48" spans="2:34" x14ac:dyDescent="0.15">
      <c r="W48" s="251"/>
      <c r="Y48" s="251"/>
      <c r="Z48" s="251"/>
      <c r="AA48" s="251"/>
      <c r="AB48" s="251"/>
      <c r="AC48" s="251"/>
      <c r="AD48" s="251"/>
      <c r="AE48" s="251"/>
      <c r="AF48" s="251"/>
      <c r="AG48" s="251"/>
      <c r="AH48" s="251"/>
    </row>
    <row r="49" spans="28:34" x14ac:dyDescent="0.15"/>
    <row r="50" spans="28:34" x14ac:dyDescent="0.15">
      <c r="AE50" s="251"/>
      <c r="AF50" s="251"/>
      <c r="AG50" s="251"/>
      <c r="AH50" s="251"/>
    </row>
    <row r="51" spans="28:34" x14ac:dyDescent="0.15">
      <c r="AC51" s="251"/>
      <c r="AD51" s="251"/>
      <c r="AE51" s="251"/>
      <c r="AF51" s="251"/>
      <c r="AG51" s="251"/>
      <c r="AH51" s="251"/>
    </row>
    <row r="52" spans="28:34" x14ac:dyDescent="0.15"/>
    <row r="53" spans="28:34" x14ac:dyDescent="0.15">
      <c r="AF53" s="251"/>
      <c r="AG53" s="251"/>
      <c r="AH53" s="251"/>
    </row>
    <row r="54" spans="28:34" x14ac:dyDescent="0.15">
      <c r="AH54" s="251"/>
    </row>
    <row r="55" spans="28:34" x14ac:dyDescent="0.15"/>
    <row r="56" spans="28:34" x14ac:dyDescent="0.15">
      <c r="AB56" s="251"/>
      <c r="AC56" s="251"/>
      <c r="AD56" s="251"/>
      <c r="AE56" s="251"/>
      <c r="AF56" s="251"/>
      <c r="AG56" s="251"/>
      <c r="AH56" s="251"/>
    </row>
    <row r="57" spans="28:34" x14ac:dyDescent="0.15">
      <c r="AH57" s="251"/>
    </row>
    <row r="58" spans="28:34" x14ac:dyDescent="0.15">
      <c r="AH58" s="251"/>
    </row>
    <row r="59" spans="28:34" x14ac:dyDescent="0.15"/>
    <row r="60" spans="28:34" x14ac:dyDescent="0.15"/>
    <row r="61" spans="28:34" x14ac:dyDescent="0.15"/>
    <row r="62" spans="28:34" x14ac:dyDescent="0.15"/>
    <row r="63" spans="28:34" x14ac:dyDescent="0.15">
      <c r="AH63" s="251"/>
    </row>
    <row r="64" spans="28:34" x14ac:dyDescent="0.15">
      <c r="AG64" s="251"/>
      <c r="AH64" s="251"/>
    </row>
    <row r="65" spans="28:34" x14ac:dyDescent="0.15"/>
    <row r="66" spans="28:34" x14ac:dyDescent="0.15"/>
    <row r="67" spans="28:34" x14ac:dyDescent="0.15"/>
    <row r="68" spans="28:34" x14ac:dyDescent="0.15">
      <c r="AB68" s="251"/>
      <c r="AC68" s="251"/>
      <c r="AD68" s="251"/>
      <c r="AE68" s="251"/>
      <c r="AF68" s="251"/>
      <c r="AG68" s="251"/>
      <c r="AH68" s="251"/>
    </row>
    <row r="69" spans="28:34" x14ac:dyDescent="0.15">
      <c r="AF69" s="251"/>
      <c r="AG69" s="251"/>
      <c r="AH69" s="251"/>
    </row>
    <row r="70" spans="28:34" x14ac:dyDescent="0.15"/>
    <row r="71" spans="28:34" x14ac:dyDescent="0.15"/>
    <row r="72" spans="28:34" x14ac:dyDescent="0.15"/>
    <row r="73" spans="28:34" x14ac:dyDescent="0.15"/>
    <row r="74" spans="28:34" x14ac:dyDescent="0.15"/>
    <row r="75" spans="28:34" x14ac:dyDescent="0.15">
      <c r="AH75" s="251"/>
    </row>
    <row r="76" spans="28:34" x14ac:dyDescent="0.15">
      <c r="AF76" s="251"/>
      <c r="AG76" s="251"/>
      <c r="AH76" s="251"/>
    </row>
    <row r="77" spans="28:34" x14ac:dyDescent="0.15">
      <c r="AG77" s="251"/>
      <c r="AH77" s="251"/>
    </row>
    <row r="78" spans="28:34" x14ac:dyDescent="0.15"/>
    <row r="79" spans="28:34" x14ac:dyDescent="0.15"/>
    <row r="80" spans="28:34" x14ac:dyDescent="0.15"/>
    <row r="81" spans="25:34" x14ac:dyDescent="0.15"/>
    <row r="82" spans="25:34" x14ac:dyDescent="0.15">
      <c r="Y82" s="251"/>
    </row>
    <row r="83" spans="25:34" x14ac:dyDescent="0.15">
      <c r="Y83" s="251"/>
      <c r="Z83" s="251"/>
      <c r="AA83" s="251"/>
      <c r="AB83" s="251"/>
      <c r="AC83" s="251"/>
      <c r="AD83" s="251"/>
      <c r="AE83" s="251"/>
      <c r="AF83" s="251"/>
      <c r="AG83" s="251"/>
      <c r="AH83" s="251"/>
    </row>
    <row r="84" spans="25:34" x14ac:dyDescent="0.15"/>
    <row r="85" spans="25:34" x14ac:dyDescent="0.15"/>
    <row r="86" spans="25:34" x14ac:dyDescent="0.15"/>
    <row r="87" spans="25:34" x14ac:dyDescent="0.15"/>
    <row r="88" spans="25:34" x14ac:dyDescent="0.15">
      <c r="AH88" s="25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1"/>
      <c r="AG94" s="251"/>
      <c r="AH94" s="251"/>
    </row>
    <row r="95" spans="25:34" ht="13.5" customHeight="1" x14ac:dyDescent="0.15">
      <c r="AH95" s="25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1"/>
    </row>
    <row r="102" spans="33:34" ht="13.5" customHeight="1" x14ac:dyDescent="0.15"/>
    <row r="103" spans="33:34" ht="13.5" customHeight="1" x14ac:dyDescent="0.15"/>
    <row r="104" spans="33:34" ht="13.5" customHeight="1" x14ac:dyDescent="0.15">
      <c r="AG104" s="251"/>
      <c r="AH104" s="25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1"/>
    </row>
    <row r="117" spans="34:122" ht="13.5" customHeight="1" x14ac:dyDescent="0.15"/>
    <row r="118" spans="34:122" ht="13.5" customHeight="1" x14ac:dyDescent="0.15"/>
    <row r="119" spans="34:122" ht="13.5" customHeight="1" x14ac:dyDescent="0.15"/>
    <row r="120" spans="34:122" ht="13.5" customHeight="1" x14ac:dyDescent="0.15">
      <c r="AH120" s="251"/>
    </row>
    <row r="121" spans="34:122" ht="13.5" customHeight="1" x14ac:dyDescent="0.15">
      <c r="AH121" s="251"/>
    </row>
    <row r="122" spans="34:122" ht="13.5" customHeight="1" x14ac:dyDescent="0.15"/>
    <row r="123" spans="34:122" ht="13.5" customHeight="1" x14ac:dyDescent="0.15"/>
    <row r="124" spans="34:122" ht="13.5" customHeight="1" x14ac:dyDescent="0.15"/>
    <row r="125" spans="34:122" ht="13.5" customHeight="1" x14ac:dyDescent="0.15">
      <c r="DR125" s="251" t="s">
        <v>475</v>
      </c>
    </row>
  </sheetData>
  <sheetProtection algorithmName="SHA-512" hashValue="NMiJAajou8VTXt30qzA8m1IlTuSI0QZxRg/0W52eT1GORc5j+KM+0U9XRQKXj6qAjJoSYRFOmgsbObzN+xFZuA==" saltValue="oQtE92NZw7eFCjB1rWXfn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8" zoomScaleNormal="100" zoomScaleSheetLayoutView="55" workbookViewId="0">
      <selection activeCell="BA24" sqref="BA24"/>
    </sheetView>
  </sheetViews>
  <sheetFormatPr defaultColWidth="0" defaultRowHeight="13.5" customHeight="1" zeroHeight="1" x14ac:dyDescent="0.15"/>
  <cols>
    <col min="1" max="34" width="2.5" style="252" customWidth="1"/>
    <col min="35" max="122" width="2.5" style="251" customWidth="1"/>
    <col min="123" max="16384" width="2.5" style="251" hidden="1"/>
  </cols>
  <sheetData>
    <row r="1" spans="2:34" ht="13.5" customHeight="1"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row>
    <row r="2" spans="2:34" x14ac:dyDescent="0.15">
      <c r="S2" s="251"/>
      <c r="AH2" s="251"/>
    </row>
    <row r="3" spans="2:34"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row>
    <row r="4" spans="2:34" x14ac:dyDescent="0.15"/>
    <row r="5" spans="2:34" x14ac:dyDescent="0.15"/>
    <row r="6" spans="2:34" x14ac:dyDescent="0.15"/>
    <row r="7" spans="2:34" x14ac:dyDescent="0.15"/>
    <row r="8" spans="2:34" x14ac:dyDescent="0.15"/>
    <row r="9" spans="2:34" x14ac:dyDescent="0.15">
      <c r="AH9" s="25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1"/>
    </row>
    <row r="18" spans="12:34" x14ac:dyDescent="0.15"/>
    <row r="19" spans="12:34" x14ac:dyDescent="0.15"/>
    <row r="20" spans="12:34" x14ac:dyDescent="0.15">
      <c r="AH20" s="251"/>
    </row>
    <row r="21" spans="12:34" x14ac:dyDescent="0.15">
      <c r="AH21" s="251"/>
    </row>
    <row r="22" spans="12:34" x14ac:dyDescent="0.15"/>
    <row r="23" spans="12:34" x14ac:dyDescent="0.15"/>
    <row r="24" spans="12:34" x14ac:dyDescent="0.15">
      <c r="Q24" s="251"/>
    </row>
    <row r="25" spans="12:34" x14ac:dyDescent="0.15"/>
    <row r="26" spans="12:34" x14ac:dyDescent="0.15"/>
    <row r="27" spans="12:34" x14ac:dyDescent="0.15"/>
    <row r="28" spans="12:34" x14ac:dyDescent="0.15">
      <c r="O28" s="251"/>
      <c r="T28" s="251"/>
      <c r="AH28" s="251"/>
    </row>
    <row r="29" spans="12:34" x14ac:dyDescent="0.15"/>
    <row r="30" spans="12:34" x14ac:dyDescent="0.15"/>
    <row r="31" spans="12:34" x14ac:dyDescent="0.15">
      <c r="Q31" s="251"/>
    </row>
    <row r="32" spans="12:34" x14ac:dyDescent="0.15">
      <c r="L32" s="251"/>
    </row>
    <row r="33" spans="2:34" x14ac:dyDescent="0.15">
      <c r="C33" s="251"/>
      <c r="E33" s="251"/>
      <c r="G33" s="251"/>
      <c r="I33" s="251"/>
      <c r="X33" s="251"/>
    </row>
    <row r="34" spans="2:34" x14ac:dyDescent="0.15">
      <c r="B34" s="251"/>
      <c r="P34" s="251"/>
      <c r="R34" s="251"/>
      <c r="T34" s="251"/>
    </row>
    <row r="35" spans="2:34" x14ac:dyDescent="0.15">
      <c r="D35" s="251"/>
      <c r="W35" s="251"/>
      <c r="AC35" s="251"/>
      <c r="AD35" s="251"/>
      <c r="AE35" s="251"/>
      <c r="AF35" s="251"/>
      <c r="AG35" s="251"/>
      <c r="AH35" s="251"/>
    </row>
    <row r="36" spans="2:34" x14ac:dyDescent="0.15">
      <c r="H36" s="251"/>
      <c r="J36" s="251"/>
      <c r="K36" s="251"/>
      <c r="M36" s="251"/>
      <c r="Y36" s="251"/>
      <c r="Z36" s="251"/>
      <c r="AA36" s="251"/>
      <c r="AB36" s="251"/>
      <c r="AC36" s="251"/>
      <c r="AD36" s="251"/>
      <c r="AE36" s="251"/>
      <c r="AF36" s="251"/>
      <c r="AG36" s="251"/>
      <c r="AH36" s="251"/>
    </row>
    <row r="37" spans="2:34" x14ac:dyDescent="0.15">
      <c r="AH37" s="251"/>
    </row>
    <row r="38" spans="2:34" x14ac:dyDescent="0.15">
      <c r="AG38" s="251"/>
      <c r="AH38" s="251"/>
    </row>
    <row r="39" spans="2:34" x14ac:dyDescent="0.15"/>
    <row r="40" spans="2:34" x14ac:dyDescent="0.15">
      <c r="X40" s="251"/>
    </row>
    <row r="41" spans="2:34" x14ac:dyDescent="0.15">
      <c r="R41" s="251"/>
    </row>
    <row r="42" spans="2:34" x14ac:dyDescent="0.15">
      <c r="W42" s="251"/>
    </row>
    <row r="43" spans="2:34" x14ac:dyDescent="0.15">
      <c r="Y43" s="251"/>
      <c r="Z43" s="251"/>
      <c r="AA43" s="251"/>
      <c r="AB43" s="251"/>
      <c r="AC43" s="251"/>
      <c r="AD43" s="251"/>
      <c r="AE43" s="251"/>
      <c r="AF43" s="251"/>
      <c r="AG43" s="251"/>
      <c r="AH43" s="251"/>
    </row>
    <row r="44" spans="2:34" x14ac:dyDescent="0.15">
      <c r="AH44" s="251"/>
    </row>
    <row r="45" spans="2:34" x14ac:dyDescent="0.15">
      <c r="X45" s="251"/>
    </row>
    <row r="46" spans="2:34" x14ac:dyDescent="0.15"/>
    <row r="47" spans="2:34" x14ac:dyDescent="0.15"/>
    <row r="48" spans="2:34" x14ac:dyDescent="0.15">
      <c r="W48" s="251"/>
      <c r="Y48" s="251"/>
      <c r="Z48" s="251"/>
      <c r="AA48" s="251"/>
      <c r="AB48" s="251"/>
      <c r="AC48" s="251"/>
      <c r="AD48" s="251"/>
      <c r="AE48" s="251"/>
      <c r="AF48" s="251"/>
      <c r="AG48" s="251"/>
      <c r="AH48" s="251"/>
    </row>
    <row r="49" spans="28:34" x14ac:dyDescent="0.15"/>
    <row r="50" spans="28:34" x14ac:dyDescent="0.15">
      <c r="AE50" s="251"/>
      <c r="AF50" s="251"/>
      <c r="AG50" s="251"/>
      <c r="AH50" s="251"/>
    </row>
    <row r="51" spans="28:34" x14ac:dyDescent="0.15">
      <c r="AC51" s="251"/>
      <c r="AD51" s="251"/>
      <c r="AE51" s="251"/>
      <c r="AF51" s="251"/>
      <c r="AG51" s="251"/>
      <c r="AH51" s="251"/>
    </row>
    <row r="52" spans="28:34" x14ac:dyDescent="0.15"/>
    <row r="53" spans="28:34" x14ac:dyDescent="0.15">
      <c r="AF53" s="251"/>
      <c r="AG53" s="251"/>
      <c r="AH53" s="251"/>
    </row>
    <row r="54" spans="28:34" x14ac:dyDescent="0.15">
      <c r="AH54" s="251"/>
    </row>
    <row r="55" spans="28:34" x14ac:dyDescent="0.15"/>
    <row r="56" spans="28:34" x14ac:dyDescent="0.15">
      <c r="AB56" s="251"/>
      <c r="AC56" s="251"/>
      <c r="AD56" s="251"/>
      <c r="AE56" s="251"/>
      <c r="AF56" s="251"/>
      <c r="AG56" s="251"/>
      <c r="AH56" s="251"/>
    </row>
    <row r="57" spans="28:34" x14ac:dyDescent="0.15">
      <c r="AH57" s="251"/>
    </row>
    <row r="58" spans="28:34" x14ac:dyDescent="0.15">
      <c r="AH58" s="251"/>
    </row>
    <row r="59" spans="28:34" x14ac:dyDescent="0.15">
      <c r="AG59" s="251"/>
      <c r="AH59" s="251"/>
    </row>
    <row r="60" spans="28:34" x14ac:dyDescent="0.15"/>
    <row r="61" spans="28:34" x14ac:dyDescent="0.15"/>
    <row r="62" spans="28:34" x14ac:dyDescent="0.15"/>
    <row r="63" spans="28:34" x14ac:dyDescent="0.15">
      <c r="AH63" s="251"/>
    </row>
    <row r="64" spans="28:34" x14ac:dyDescent="0.15">
      <c r="AG64" s="251"/>
      <c r="AH64" s="251"/>
    </row>
    <row r="65" spans="28:34" x14ac:dyDescent="0.15"/>
    <row r="66" spans="28:34" x14ac:dyDescent="0.15"/>
    <row r="67" spans="28:34" x14ac:dyDescent="0.15"/>
    <row r="68" spans="28:34" x14ac:dyDescent="0.15">
      <c r="AB68" s="251"/>
      <c r="AC68" s="251"/>
      <c r="AD68" s="251"/>
      <c r="AE68" s="251"/>
      <c r="AF68" s="251"/>
      <c r="AG68" s="251"/>
      <c r="AH68" s="251"/>
    </row>
    <row r="69" spans="28:34" x14ac:dyDescent="0.15">
      <c r="AF69" s="251"/>
      <c r="AG69" s="251"/>
      <c r="AH69" s="251"/>
    </row>
    <row r="70" spans="28:34" x14ac:dyDescent="0.15"/>
    <row r="71" spans="28:34" x14ac:dyDescent="0.15"/>
    <row r="72" spans="28:34" x14ac:dyDescent="0.15"/>
    <row r="73" spans="28:34" x14ac:dyDescent="0.15"/>
    <row r="74" spans="28:34" x14ac:dyDescent="0.15"/>
    <row r="75" spans="28:34" x14ac:dyDescent="0.15">
      <c r="AH75" s="251"/>
    </row>
    <row r="76" spans="28:34" x14ac:dyDescent="0.15">
      <c r="AF76" s="251"/>
      <c r="AG76" s="251"/>
      <c r="AH76" s="251"/>
    </row>
    <row r="77" spans="28:34" x14ac:dyDescent="0.15">
      <c r="AG77" s="251"/>
      <c r="AH77" s="251"/>
    </row>
    <row r="78" spans="28:34" x14ac:dyDescent="0.15"/>
    <row r="79" spans="28:34" x14ac:dyDescent="0.15"/>
    <row r="80" spans="28:34" x14ac:dyDescent="0.15"/>
    <row r="81" spans="25:34" x14ac:dyDescent="0.15"/>
    <row r="82" spans="25:34" x14ac:dyDescent="0.15">
      <c r="Y82" s="251"/>
    </row>
    <row r="83" spans="25:34" x14ac:dyDescent="0.15">
      <c r="Y83" s="251"/>
      <c r="Z83" s="251"/>
      <c r="AA83" s="251"/>
      <c r="AB83" s="251"/>
      <c r="AC83" s="251"/>
      <c r="AD83" s="251"/>
      <c r="AE83" s="251"/>
      <c r="AF83" s="251"/>
      <c r="AG83" s="251"/>
      <c r="AH83" s="251"/>
    </row>
    <row r="84" spans="25:34" x14ac:dyDescent="0.15"/>
    <row r="85" spans="25:34" x14ac:dyDescent="0.15"/>
    <row r="86" spans="25:34" x14ac:dyDescent="0.15"/>
    <row r="87" spans="25:34" x14ac:dyDescent="0.15"/>
    <row r="88" spans="25:34" x14ac:dyDescent="0.15">
      <c r="AH88" s="25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1"/>
      <c r="AG94" s="251"/>
      <c r="AH94" s="251"/>
    </row>
    <row r="95" spans="25:34" ht="13.5" customHeight="1" x14ac:dyDescent="0.15">
      <c r="AH95" s="25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1"/>
    </row>
    <row r="102" spans="33:34" ht="13.5" customHeight="1" x14ac:dyDescent="0.15"/>
    <row r="103" spans="33:34" ht="13.5" customHeight="1" x14ac:dyDescent="0.15"/>
    <row r="104" spans="33:34" ht="13.5" customHeight="1" x14ac:dyDescent="0.15">
      <c r="AG104" s="251"/>
      <c r="AH104" s="25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1"/>
    </row>
    <row r="117" spans="34:122" ht="13.5" customHeight="1" x14ac:dyDescent="0.15"/>
    <row r="118" spans="34:122" ht="13.5" customHeight="1" x14ac:dyDescent="0.15"/>
    <row r="119" spans="34:122" ht="13.5" customHeight="1" x14ac:dyDescent="0.15"/>
    <row r="120" spans="34:122" ht="13.5" customHeight="1" x14ac:dyDescent="0.15">
      <c r="AH120" s="251"/>
    </row>
    <row r="121" spans="34:122" ht="13.5" customHeight="1" x14ac:dyDescent="0.15">
      <c r="AH121" s="251"/>
    </row>
    <row r="122" spans="34:122" ht="13.5" customHeight="1" x14ac:dyDescent="0.15"/>
    <row r="123" spans="34:122" ht="13.5" customHeight="1" x14ac:dyDescent="0.15"/>
    <row r="124" spans="34:122" ht="13.5" customHeight="1" x14ac:dyDescent="0.15"/>
    <row r="125" spans="34:122" ht="13.5" customHeight="1" x14ac:dyDescent="0.15">
      <c r="DR125" s="251" t="s">
        <v>475</v>
      </c>
    </row>
  </sheetData>
  <sheetProtection algorithmName="SHA-512" hashValue="Mfe75MpoWQpuIlSnAVEuNwiLAqnGTMh5+eP/JfVJkknJnsNNDAajdjOFl8TGNBBrE9TBxFIeodbt9+DtLYI8+Q==" saltValue="knoxekFs+gp5eaHs0q6Eb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0" customWidth="1"/>
    <col min="2" max="8" width="13.375" style="140" customWidth="1"/>
    <col min="9" max="16384" width="11.125" style="140"/>
  </cols>
  <sheetData>
    <row r="1" spans="1:8" x14ac:dyDescent="0.15">
      <c r="A1" s="134"/>
      <c r="B1" s="135"/>
      <c r="C1" s="136"/>
      <c r="D1" s="137"/>
      <c r="E1" s="138"/>
      <c r="F1" s="138"/>
      <c r="G1" s="138"/>
      <c r="H1" s="139"/>
    </row>
    <row r="2" spans="1:8" x14ac:dyDescent="0.15">
      <c r="A2" s="141"/>
      <c r="B2" s="142"/>
      <c r="C2" s="143"/>
      <c r="D2" s="144" t="s">
        <v>50</v>
      </c>
      <c r="E2" s="145"/>
      <c r="F2" s="146" t="s">
        <v>524</v>
      </c>
      <c r="G2" s="147"/>
      <c r="H2" s="148"/>
    </row>
    <row r="3" spans="1:8" x14ac:dyDescent="0.15">
      <c r="A3" s="144" t="s">
        <v>517</v>
      </c>
      <c r="B3" s="149"/>
      <c r="C3" s="150"/>
      <c r="D3" s="151">
        <v>28028</v>
      </c>
      <c r="E3" s="152"/>
      <c r="F3" s="153">
        <v>51264</v>
      </c>
      <c r="G3" s="154"/>
      <c r="H3" s="155"/>
    </row>
    <row r="4" spans="1:8" x14ac:dyDescent="0.15">
      <c r="A4" s="156"/>
      <c r="B4" s="157"/>
      <c r="C4" s="158"/>
      <c r="D4" s="159">
        <v>11015</v>
      </c>
      <c r="E4" s="160"/>
      <c r="F4" s="161">
        <v>26040</v>
      </c>
      <c r="G4" s="162"/>
      <c r="H4" s="163"/>
    </row>
    <row r="5" spans="1:8" x14ac:dyDescent="0.15">
      <c r="A5" s="144" t="s">
        <v>519</v>
      </c>
      <c r="B5" s="149"/>
      <c r="C5" s="150"/>
      <c r="D5" s="151">
        <v>40630</v>
      </c>
      <c r="E5" s="152"/>
      <c r="F5" s="153">
        <v>52068</v>
      </c>
      <c r="G5" s="154"/>
      <c r="H5" s="155"/>
    </row>
    <row r="6" spans="1:8" x14ac:dyDescent="0.15">
      <c r="A6" s="156"/>
      <c r="B6" s="157"/>
      <c r="C6" s="158"/>
      <c r="D6" s="159">
        <v>21652</v>
      </c>
      <c r="E6" s="160"/>
      <c r="F6" s="161">
        <v>26936</v>
      </c>
      <c r="G6" s="162"/>
      <c r="H6" s="163"/>
    </row>
    <row r="7" spans="1:8" x14ac:dyDescent="0.15">
      <c r="A7" s="144" t="s">
        <v>520</v>
      </c>
      <c r="B7" s="149"/>
      <c r="C7" s="150"/>
      <c r="D7" s="151">
        <v>15577</v>
      </c>
      <c r="E7" s="152"/>
      <c r="F7" s="153">
        <v>47161</v>
      </c>
      <c r="G7" s="154"/>
      <c r="H7" s="155"/>
    </row>
    <row r="8" spans="1:8" x14ac:dyDescent="0.15">
      <c r="A8" s="156"/>
      <c r="B8" s="157"/>
      <c r="C8" s="158"/>
      <c r="D8" s="159">
        <v>10818</v>
      </c>
      <c r="E8" s="160"/>
      <c r="F8" s="161">
        <v>24595</v>
      </c>
      <c r="G8" s="162"/>
      <c r="H8" s="163"/>
    </row>
    <row r="9" spans="1:8" x14ac:dyDescent="0.15">
      <c r="A9" s="144" t="s">
        <v>521</v>
      </c>
      <c r="B9" s="149"/>
      <c r="C9" s="150"/>
      <c r="D9" s="151">
        <v>35792</v>
      </c>
      <c r="E9" s="152"/>
      <c r="F9" s="153">
        <v>43423</v>
      </c>
      <c r="G9" s="154"/>
      <c r="H9" s="155"/>
    </row>
    <row r="10" spans="1:8" x14ac:dyDescent="0.15">
      <c r="A10" s="156"/>
      <c r="B10" s="157"/>
      <c r="C10" s="158"/>
      <c r="D10" s="159">
        <v>24367</v>
      </c>
      <c r="E10" s="160"/>
      <c r="F10" s="161">
        <v>22207</v>
      </c>
      <c r="G10" s="162"/>
      <c r="H10" s="163"/>
    </row>
    <row r="11" spans="1:8" x14ac:dyDescent="0.15">
      <c r="A11" s="144" t="s">
        <v>522</v>
      </c>
      <c r="B11" s="149"/>
      <c r="C11" s="150"/>
      <c r="D11" s="151">
        <v>22362</v>
      </c>
      <c r="E11" s="152"/>
      <c r="F11" s="153">
        <v>45265</v>
      </c>
      <c r="G11" s="154"/>
      <c r="H11" s="155"/>
    </row>
    <row r="12" spans="1:8" x14ac:dyDescent="0.15">
      <c r="A12" s="156"/>
      <c r="B12" s="157"/>
      <c r="C12" s="164"/>
      <c r="D12" s="159">
        <v>12152</v>
      </c>
      <c r="E12" s="160"/>
      <c r="F12" s="161">
        <v>22600</v>
      </c>
      <c r="G12" s="162"/>
      <c r="H12" s="163"/>
    </row>
    <row r="13" spans="1:8" x14ac:dyDescent="0.15">
      <c r="A13" s="144"/>
      <c r="B13" s="149"/>
      <c r="C13" s="150"/>
      <c r="D13" s="151">
        <v>28478</v>
      </c>
      <c r="E13" s="152"/>
      <c r="F13" s="153">
        <v>47836</v>
      </c>
      <c r="G13" s="165"/>
      <c r="H13" s="155"/>
    </row>
    <row r="14" spans="1:8" x14ac:dyDescent="0.15">
      <c r="A14" s="156"/>
      <c r="B14" s="157"/>
      <c r="C14" s="158"/>
      <c r="D14" s="159">
        <v>16001</v>
      </c>
      <c r="E14" s="160"/>
      <c r="F14" s="161">
        <v>24476</v>
      </c>
      <c r="G14" s="162"/>
      <c r="H14" s="163"/>
    </row>
    <row r="17" spans="1:11" x14ac:dyDescent="0.15">
      <c r="A17" s="140" t="s">
        <v>51</v>
      </c>
    </row>
    <row r="18" spans="1:11" x14ac:dyDescent="0.15">
      <c r="A18" s="166"/>
      <c r="B18" s="166" t="str">
        <f>実質収支比率等に係る経年分析!F$46</f>
        <v>R01</v>
      </c>
      <c r="C18" s="166" t="str">
        <f>実質収支比率等に係る経年分析!G$46</f>
        <v>R02</v>
      </c>
      <c r="D18" s="166" t="str">
        <f>実質収支比率等に係る経年分析!H$46</f>
        <v>R03</v>
      </c>
      <c r="E18" s="166" t="str">
        <f>実質収支比率等に係る経年分析!I$46</f>
        <v>R04</v>
      </c>
      <c r="F18" s="166" t="str">
        <f>実質収支比率等に係る経年分析!J$46</f>
        <v>R05</v>
      </c>
    </row>
    <row r="19" spans="1:11" x14ac:dyDescent="0.15">
      <c r="A19" s="166" t="s">
        <v>52</v>
      </c>
      <c r="B19" s="166">
        <f>ROUND(VALUE(SUBSTITUTE(実質収支比率等に係る経年分析!F$48,"▲","-")),2)</f>
        <v>7.02</v>
      </c>
      <c r="C19" s="166">
        <f>ROUND(VALUE(SUBSTITUTE(実質収支比率等に係る経年分析!G$48,"▲","-")),2)</f>
        <v>9.07</v>
      </c>
      <c r="D19" s="166">
        <f>ROUND(VALUE(SUBSTITUTE(実質収支比率等に係る経年分析!H$48,"▲","-")),2)</f>
        <v>15.36</v>
      </c>
      <c r="E19" s="166">
        <f>ROUND(VALUE(SUBSTITUTE(実質収支比率等に係る経年分析!I$48,"▲","-")),2)</f>
        <v>11.82</v>
      </c>
      <c r="F19" s="166">
        <f>ROUND(VALUE(SUBSTITUTE(実質収支比率等に係る経年分析!J$48,"▲","-")),2)</f>
        <v>11</v>
      </c>
    </row>
    <row r="20" spans="1:11" x14ac:dyDescent="0.15">
      <c r="A20" s="166" t="s">
        <v>53</v>
      </c>
      <c r="B20" s="166">
        <f>ROUND(VALUE(SUBSTITUTE(実質収支比率等に係る経年分析!F$47,"▲","-")),2)</f>
        <v>17.63</v>
      </c>
      <c r="C20" s="166">
        <f>ROUND(VALUE(SUBSTITUTE(実質収支比率等に係る経年分析!G$47,"▲","-")),2)</f>
        <v>13.49</v>
      </c>
      <c r="D20" s="166">
        <f>ROUND(VALUE(SUBSTITUTE(実質収支比率等に係る経年分析!H$47,"▲","-")),2)</f>
        <v>17.489999999999998</v>
      </c>
      <c r="E20" s="166">
        <f>ROUND(VALUE(SUBSTITUTE(実質収支比率等に係る経年分析!I$47,"▲","-")),2)</f>
        <v>20.079999999999998</v>
      </c>
      <c r="F20" s="166">
        <f>ROUND(VALUE(SUBSTITUTE(実質収支比率等に係る経年分析!J$47,"▲","-")),2)</f>
        <v>17.5</v>
      </c>
    </row>
    <row r="21" spans="1:11" x14ac:dyDescent="0.15">
      <c r="A21" s="166" t="s">
        <v>54</v>
      </c>
      <c r="B21" s="166">
        <f>IF(ISNUMBER(VALUE(SUBSTITUTE(実質収支比率等に係る経年分析!F$49,"▲","-"))),ROUND(VALUE(SUBSTITUTE(実質収支比率等に係る経年分析!F$49,"▲","-")),2),NA())</f>
        <v>-2.98</v>
      </c>
      <c r="C21" s="166">
        <f>IF(ISNUMBER(VALUE(SUBSTITUTE(実質収支比率等に係る経年分析!G$49,"▲","-"))),ROUND(VALUE(SUBSTITUTE(実質収支比率等に係る経年分析!G$49,"▲","-")),2),NA())</f>
        <v>-1.26</v>
      </c>
      <c r="D21" s="166">
        <f>IF(ISNUMBER(VALUE(SUBSTITUTE(実質収支比率等に係る経年分析!H$49,"▲","-"))),ROUND(VALUE(SUBSTITUTE(実質収支比率等に係る経年分析!H$49,"▲","-")),2),NA())</f>
        <v>11.91</v>
      </c>
      <c r="E21" s="166">
        <f>IF(ISNUMBER(VALUE(SUBSTITUTE(実質収支比率等に係る経年分析!I$49,"▲","-"))),ROUND(VALUE(SUBSTITUTE(実質収支比率等に係る経年分析!I$49,"▲","-")),2),NA())</f>
        <v>-1.67</v>
      </c>
      <c r="F21" s="166">
        <f>IF(ISNUMBER(VALUE(SUBSTITUTE(実質収支比率等に係る経年分析!J$49,"▲","-"))),ROUND(VALUE(SUBSTITUTE(実質収支比率等に係る経年分析!J$49,"▲","-")),2),NA())</f>
        <v>-2.73</v>
      </c>
    </row>
    <row r="24" spans="1:11" x14ac:dyDescent="0.15">
      <c r="A24" s="140" t="s">
        <v>55</v>
      </c>
    </row>
    <row r="25" spans="1:11" x14ac:dyDescent="0.15">
      <c r="A25" s="167"/>
      <c r="B25" s="167" t="str">
        <f>連結実質赤字比率に係る赤字・黒字の構成分析!F$33</f>
        <v>R01</v>
      </c>
      <c r="C25" s="167"/>
      <c r="D25" s="167" t="str">
        <f>連結実質赤字比率に係る赤字・黒字の構成分析!G$33</f>
        <v>R02</v>
      </c>
      <c r="E25" s="167"/>
      <c r="F25" s="167" t="str">
        <f>連結実質赤字比率に係る赤字・黒字の構成分析!H$33</f>
        <v>R03</v>
      </c>
      <c r="G25" s="167"/>
      <c r="H25" s="167" t="str">
        <f>連結実質赤字比率に係る赤字・黒字の構成分析!I$33</f>
        <v>R04</v>
      </c>
      <c r="I25" s="167"/>
      <c r="J25" s="167" t="str">
        <f>連結実質赤字比率に係る赤字・黒字の構成分析!J$33</f>
        <v>R05</v>
      </c>
      <c r="K25" s="167"/>
    </row>
    <row r="26" spans="1:11" x14ac:dyDescent="0.15">
      <c r="A26" s="167"/>
      <c r="B26" s="167" t="s">
        <v>56</v>
      </c>
      <c r="C26" s="167" t="s">
        <v>57</v>
      </c>
      <c r="D26" s="167" t="s">
        <v>56</v>
      </c>
      <c r="E26" s="167" t="s">
        <v>57</v>
      </c>
      <c r="F26" s="167" t="s">
        <v>56</v>
      </c>
      <c r="G26" s="167" t="s">
        <v>57</v>
      </c>
      <c r="H26" s="167" t="s">
        <v>56</v>
      </c>
      <c r="I26" s="167" t="s">
        <v>57</v>
      </c>
      <c r="J26" s="167" t="s">
        <v>56</v>
      </c>
      <c r="K26" s="167" t="s">
        <v>57</v>
      </c>
    </row>
    <row r="27" spans="1:11" x14ac:dyDescent="0.15">
      <c r="A27" s="167" t="str">
        <f>IF(連結実質赤字比率に係る赤字・黒字の構成分析!C$43="",NA(),連結実質赤字比率に係る赤字・黒字の構成分析!C$43)</f>
        <v>その他会計（黒字）</v>
      </c>
      <c r="B27" s="167" t="e">
        <f>IF(ROUND(VALUE(SUBSTITUTE(連結実質赤字比率に係る赤字・黒字の構成分析!F$43,"▲", "-")), 2) &lt; 0, ABS(ROUND(VALUE(SUBSTITUTE(連結実質赤字比率に係る赤字・黒字の構成分析!F$43,"▲", "-")), 2)), NA())</f>
        <v>#N/A</v>
      </c>
      <c r="C27" s="167">
        <f>IF(ROUND(VALUE(SUBSTITUTE(連結実質赤字比率に係る赤字・黒字の構成分析!F$43,"▲", "-")), 2) &gt;= 0, ABS(ROUND(VALUE(SUBSTITUTE(連結実質赤字比率に係る赤字・黒字の構成分析!F$43,"▲", "-")), 2)), NA())</f>
        <v>0.72</v>
      </c>
      <c r="D27" s="167" t="e">
        <f>IF(ROUND(VALUE(SUBSTITUTE(連結実質赤字比率に係る赤字・黒字の構成分析!G$43,"▲", "-")), 2) &lt; 0, ABS(ROUND(VALUE(SUBSTITUTE(連結実質赤字比率に係る赤字・黒字の構成分析!G$43,"▲", "-")), 2)), NA())</f>
        <v>#VALUE!</v>
      </c>
      <c r="E27" s="167" t="e">
        <f>IF(ROUND(VALUE(SUBSTITUTE(連結実質赤字比率に係る赤字・黒字の構成分析!G$43,"▲", "-")), 2) &gt;= 0, ABS(ROUND(VALUE(SUBSTITUTE(連結実質赤字比率に係る赤字・黒字の構成分析!G$43,"▲", "-")), 2)), NA())</f>
        <v>#VALUE!</v>
      </c>
      <c r="F27" s="167" t="e">
        <f>IF(ROUND(VALUE(SUBSTITUTE(連結実質赤字比率に係る赤字・黒字の構成分析!H$43,"▲", "-")), 2) &lt; 0, ABS(ROUND(VALUE(SUBSTITUTE(連結実質赤字比率に係る赤字・黒字の構成分析!H$43,"▲", "-")), 2)), NA())</f>
        <v>#VALUE!</v>
      </c>
      <c r="G27" s="167" t="e">
        <f>IF(ROUND(VALUE(SUBSTITUTE(連結実質赤字比率に係る赤字・黒字の構成分析!H$43,"▲", "-")), 2) &gt;= 0, ABS(ROUND(VALUE(SUBSTITUTE(連結実質赤字比率に係る赤字・黒字の構成分析!H$43,"▲", "-")), 2)), NA())</f>
        <v>#VALUE!</v>
      </c>
      <c r="H27" s="167" t="e">
        <f>IF(ROUND(VALUE(SUBSTITUTE(連結実質赤字比率に係る赤字・黒字の構成分析!I$43,"▲", "-")), 2) &lt; 0, ABS(ROUND(VALUE(SUBSTITUTE(連結実質赤字比率に係る赤字・黒字の構成分析!I$43,"▲", "-")), 2)), NA())</f>
        <v>#VALUE!</v>
      </c>
      <c r="I27" s="167" t="e">
        <f>IF(ROUND(VALUE(SUBSTITUTE(連結実質赤字比率に係る赤字・黒字の構成分析!I$43,"▲", "-")), 2) &gt;= 0, ABS(ROUND(VALUE(SUBSTITUTE(連結実質赤字比率に係る赤字・黒字の構成分析!I$43,"▲", "-")), 2)), NA())</f>
        <v>#VALUE!</v>
      </c>
      <c r="J27" s="167" t="e">
        <f>IF(ROUND(VALUE(SUBSTITUTE(連結実質赤字比率に係る赤字・黒字の構成分析!J$43,"▲", "-")), 2) &lt; 0, ABS(ROUND(VALUE(SUBSTITUTE(連結実質赤字比率に係る赤字・黒字の構成分析!J$43,"▲", "-")), 2)), NA())</f>
        <v>#VALUE!</v>
      </c>
      <c r="K27" s="167" t="e">
        <f>IF(ROUND(VALUE(SUBSTITUTE(連結実質赤字比率に係る赤字・黒字の構成分析!J$43,"▲", "-")), 2) &gt;= 0, ABS(ROUND(VALUE(SUBSTITUTE(連結実質赤字比率に係る赤字・黒字の構成分析!J$43,"▲", "-")), 2)), NA())</f>
        <v>#VALUE!</v>
      </c>
    </row>
    <row r="28" spans="1:11" x14ac:dyDescent="0.15">
      <c r="A28" s="167" t="str">
        <f>IF(連結実質赤字比率に係る赤字・黒字の構成分析!C$42="",NA(),連結実質赤字比率に係る赤字・黒字の構成分析!C$42)</f>
        <v>その他会計（赤字）</v>
      </c>
      <c r="B28" s="167" t="e">
        <f>IF(ROUND(VALUE(SUBSTITUTE(連結実質赤字比率に係る赤字・黒字の構成分析!F$42,"▲", "-")), 2) &lt; 0, ABS(ROUND(VALUE(SUBSTITUTE(連結実質赤字比率に係る赤字・黒字の構成分析!F$42,"▲", "-")), 2)), NA())</f>
        <v>#VALUE!</v>
      </c>
      <c r="C28" s="167" t="e">
        <f>IF(ROUND(VALUE(SUBSTITUTE(連結実質赤字比率に係る赤字・黒字の構成分析!F$42,"▲", "-")), 2) &gt;= 0, ABS(ROUND(VALUE(SUBSTITUTE(連結実質赤字比率に係る赤字・黒字の構成分析!F$42,"▲", "-")), 2)), NA())</f>
        <v>#VALUE!</v>
      </c>
      <c r="D28" s="167" t="e">
        <f>IF(ROUND(VALUE(SUBSTITUTE(連結実質赤字比率に係る赤字・黒字の構成分析!G$42,"▲", "-")), 2) &lt; 0, ABS(ROUND(VALUE(SUBSTITUTE(連結実質赤字比率に係る赤字・黒字の構成分析!G$42,"▲", "-")), 2)), NA())</f>
        <v>#VALUE!</v>
      </c>
      <c r="E28" s="167" t="e">
        <f>IF(ROUND(VALUE(SUBSTITUTE(連結実質赤字比率に係る赤字・黒字の構成分析!G$42,"▲", "-")), 2) &gt;= 0, ABS(ROUND(VALUE(SUBSTITUTE(連結実質赤字比率に係る赤字・黒字の構成分析!G$42,"▲", "-")), 2)), NA())</f>
        <v>#VALUE!</v>
      </c>
      <c r="F28" s="167" t="e">
        <f>IF(ROUND(VALUE(SUBSTITUTE(連結実質赤字比率に係る赤字・黒字の構成分析!H$42,"▲", "-")), 2) &lt; 0, ABS(ROUND(VALUE(SUBSTITUTE(連結実質赤字比率に係る赤字・黒字の構成分析!H$42,"▲", "-")), 2)), NA())</f>
        <v>#VALUE!</v>
      </c>
      <c r="G28" s="167" t="e">
        <f>IF(ROUND(VALUE(SUBSTITUTE(連結実質赤字比率に係る赤字・黒字の構成分析!H$42,"▲", "-")), 2) &gt;= 0, ABS(ROUND(VALUE(SUBSTITUTE(連結実質赤字比率に係る赤字・黒字の構成分析!H$42,"▲", "-")), 2)), NA())</f>
        <v>#VALUE!</v>
      </c>
      <c r="H28" s="167" t="e">
        <f>IF(ROUND(VALUE(SUBSTITUTE(連結実質赤字比率に係る赤字・黒字の構成分析!I$42,"▲", "-")), 2) &lt; 0, ABS(ROUND(VALUE(SUBSTITUTE(連結実質赤字比率に係る赤字・黒字の構成分析!I$42,"▲", "-")), 2)), NA())</f>
        <v>#VALUE!</v>
      </c>
      <c r="I28" s="167" t="e">
        <f>IF(ROUND(VALUE(SUBSTITUTE(連結実質赤字比率に係る赤字・黒字の構成分析!I$42,"▲", "-")), 2) &gt;= 0, ABS(ROUND(VALUE(SUBSTITUTE(連結実質赤字比率に係る赤字・黒字の構成分析!I$42,"▲", "-")), 2)), NA())</f>
        <v>#VALUE!</v>
      </c>
      <c r="J28" s="167" t="e">
        <f>IF(ROUND(VALUE(SUBSTITUTE(連結実質赤字比率に係る赤字・黒字の構成分析!J$42,"▲", "-")), 2) &lt; 0, ABS(ROUND(VALUE(SUBSTITUTE(連結実質赤字比率に係る赤字・黒字の構成分析!J$42,"▲", "-")), 2)), NA())</f>
        <v>#VALUE!</v>
      </c>
      <c r="K28" s="167" t="e">
        <f>IF(ROUND(VALUE(SUBSTITUTE(連結実質赤字比率に係る赤字・黒字の構成分析!J$42,"▲", "-")), 2) &gt;= 0, ABS(ROUND(VALUE(SUBSTITUTE(連結実質赤字比率に係る赤字・黒字の構成分析!J$42,"▲", "-")), 2)), NA())</f>
        <v>#VALUE!</v>
      </c>
    </row>
    <row r="29" spans="1:11" x14ac:dyDescent="0.15">
      <c r="A29" s="167" t="e">
        <f>IF(連結実質赤字比率に係る赤字・黒字の構成分析!C$41="",NA(),連結実質赤字比率に係る赤字・黒字の構成分析!C$41)</f>
        <v>#N/A</v>
      </c>
      <c r="B29" s="167" t="e">
        <f>IF(ROUND(VALUE(SUBSTITUTE(連結実質赤字比率に係る赤字・黒字の構成分析!F$41,"▲", "-")), 2) &lt; 0, ABS(ROUND(VALUE(SUBSTITUTE(連結実質赤字比率に係る赤字・黒字の構成分析!F$41,"▲", "-")), 2)), NA())</f>
        <v>#VALUE!</v>
      </c>
      <c r="C29" s="167" t="e">
        <f>IF(ROUND(VALUE(SUBSTITUTE(連結実質赤字比率に係る赤字・黒字の構成分析!F$41,"▲", "-")), 2) &gt;= 0, ABS(ROUND(VALUE(SUBSTITUTE(連結実質赤字比率に係る赤字・黒字の構成分析!F$41,"▲", "-")), 2)), NA())</f>
        <v>#VALUE!</v>
      </c>
      <c r="D29" s="167" t="e">
        <f>IF(ROUND(VALUE(SUBSTITUTE(連結実質赤字比率に係る赤字・黒字の構成分析!G$41,"▲", "-")), 2) &lt; 0, ABS(ROUND(VALUE(SUBSTITUTE(連結実質赤字比率に係る赤字・黒字の構成分析!G$41,"▲", "-")), 2)), NA())</f>
        <v>#VALUE!</v>
      </c>
      <c r="E29" s="167" t="e">
        <f>IF(ROUND(VALUE(SUBSTITUTE(連結実質赤字比率に係る赤字・黒字の構成分析!G$41,"▲", "-")), 2) &gt;= 0, ABS(ROUND(VALUE(SUBSTITUTE(連結実質赤字比率に係る赤字・黒字の構成分析!G$41,"▲", "-")), 2)), NA())</f>
        <v>#VALUE!</v>
      </c>
      <c r="F29" s="167" t="e">
        <f>IF(ROUND(VALUE(SUBSTITUTE(連結実質赤字比率に係る赤字・黒字の構成分析!H$41,"▲", "-")), 2) &lt; 0, ABS(ROUND(VALUE(SUBSTITUTE(連結実質赤字比率に係る赤字・黒字の構成分析!H$41,"▲", "-")), 2)), NA())</f>
        <v>#VALUE!</v>
      </c>
      <c r="G29" s="167" t="e">
        <f>IF(ROUND(VALUE(SUBSTITUTE(連結実質赤字比率に係る赤字・黒字の構成分析!H$41,"▲", "-")), 2) &gt;= 0, ABS(ROUND(VALUE(SUBSTITUTE(連結実質赤字比率に係る赤字・黒字の構成分析!H$41,"▲", "-")), 2)), NA())</f>
        <v>#VALUE!</v>
      </c>
      <c r="H29" s="167" t="e">
        <f>IF(ROUND(VALUE(SUBSTITUTE(連結実質赤字比率に係る赤字・黒字の構成分析!I$41,"▲", "-")), 2) &lt; 0, ABS(ROUND(VALUE(SUBSTITUTE(連結実質赤字比率に係る赤字・黒字の構成分析!I$41,"▲", "-")), 2)), NA())</f>
        <v>#VALUE!</v>
      </c>
      <c r="I29" s="167" t="e">
        <f>IF(ROUND(VALUE(SUBSTITUTE(連結実質赤字比率に係る赤字・黒字の構成分析!I$41,"▲", "-")), 2) &gt;= 0, ABS(ROUND(VALUE(SUBSTITUTE(連結実質赤字比率に係る赤字・黒字の構成分析!I$41,"▲", "-")), 2)), NA())</f>
        <v>#VALUE!</v>
      </c>
      <c r="J29" s="167" t="e">
        <f>IF(ROUND(VALUE(SUBSTITUTE(連結実質赤字比率に係る赤字・黒字の構成分析!J$41,"▲", "-")), 2) &lt; 0, ABS(ROUND(VALUE(SUBSTITUTE(連結実質赤字比率に係る赤字・黒字の構成分析!J$41,"▲", "-")), 2)), NA())</f>
        <v>#VALUE!</v>
      </c>
      <c r="K29" s="167" t="e">
        <f>IF(ROUND(VALUE(SUBSTITUTE(連結実質赤字比率に係る赤字・黒字の構成分析!J$41,"▲", "-")), 2) &gt;= 0, ABS(ROUND(VALUE(SUBSTITUTE(連結実質赤字比率に係る赤字・黒字の構成分析!J$41,"▲", "-")), 2)), NA())</f>
        <v>#VALUE!</v>
      </c>
    </row>
    <row r="30" spans="1:11" x14ac:dyDescent="0.15">
      <c r="A30" s="167" t="str">
        <f>IF(連結実質赤字比率に係る赤字・黒字の構成分析!C$40="",NA(),連結実質赤字比率に係る赤字・黒字の構成分析!C$40)</f>
        <v>羽島郡二町教育委員会特別会計</v>
      </c>
      <c r="B30" s="167" t="e">
        <f>IF(ROUND(VALUE(SUBSTITUTE(連結実質赤字比率に係る赤字・黒字の構成分析!F$40,"▲", "-")), 2) &lt; 0, ABS(ROUND(VALUE(SUBSTITUTE(連結実質赤字比率に係る赤字・黒字の構成分析!F$40,"▲", "-")), 2)), NA())</f>
        <v>#N/A</v>
      </c>
      <c r="C30" s="167">
        <f>IF(ROUND(VALUE(SUBSTITUTE(連結実質赤字比率に係る赤字・黒字の構成分析!F$40,"▲", "-")), 2) &gt;= 0, ABS(ROUND(VALUE(SUBSTITUTE(連結実質赤字比率に係る赤字・黒字の構成分析!F$40,"▲", "-")), 2)), NA())</f>
        <v>0.01</v>
      </c>
      <c r="D30" s="167" t="e">
        <f>IF(ROUND(VALUE(SUBSTITUTE(連結実質赤字比率に係る赤字・黒字の構成分析!G$40,"▲", "-")), 2) &lt; 0, ABS(ROUND(VALUE(SUBSTITUTE(連結実質赤字比率に係る赤字・黒字の構成分析!G$40,"▲", "-")), 2)), NA())</f>
        <v>#N/A</v>
      </c>
      <c r="E30" s="167">
        <f>IF(ROUND(VALUE(SUBSTITUTE(連結実質赤字比率に係る赤字・黒字の構成分析!G$40,"▲", "-")), 2) &gt;= 0, ABS(ROUND(VALUE(SUBSTITUTE(連結実質赤字比率に係る赤字・黒字の構成分析!G$40,"▲", "-")), 2)), NA())</f>
        <v>0.01</v>
      </c>
      <c r="F30" s="167" t="e">
        <f>IF(ROUND(VALUE(SUBSTITUTE(連結実質赤字比率に係る赤字・黒字の構成分析!H$40,"▲", "-")), 2) &lt; 0, ABS(ROUND(VALUE(SUBSTITUTE(連結実質赤字比率に係る赤字・黒字の構成分析!H$40,"▲", "-")), 2)), NA())</f>
        <v>#N/A</v>
      </c>
      <c r="G30" s="167">
        <f>IF(ROUND(VALUE(SUBSTITUTE(連結実質赤字比率に係る赤字・黒字の構成分析!H$40,"▲", "-")), 2) &gt;= 0, ABS(ROUND(VALUE(SUBSTITUTE(連結実質赤字比率に係る赤字・黒字の構成分析!H$40,"▲", "-")), 2)), NA())</f>
        <v>0.01</v>
      </c>
      <c r="H30" s="167" t="e">
        <f>IF(ROUND(VALUE(SUBSTITUTE(連結実質赤字比率に係る赤字・黒字の構成分析!I$40,"▲", "-")), 2) &lt; 0, ABS(ROUND(VALUE(SUBSTITUTE(連結実質赤字比率に係る赤字・黒字の構成分析!I$40,"▲", "-")), 2)), NA())</f>
        <v>#N/A</v>
      </c>
      <c r="I30" s="167">
        <f>IF(ROUND(VALUE(SUBSTITUTE(連結実質赤字比率に係る赤字・黒字の構成分析!I$40,"▲", "-")), 2) &gt;= 0, ABS(ROUND(VALUE(SUBSTITUTE(連結実質赤字比率に係る赤字・黒字の構成分析!I$40,"▲", "-")), 2)), NA())</f>
        <v>0.01</v>
      </c>
      <c r="J30" s="167" t="e">
        <f>IF(ROUND(VALUE(SUBSTITUTE(連結実質赤字比率に係る赤字・黒字の構成分析!J$40,"▲", "-")), 2) &lt; 0, ABS(ROUND(VALUE(SUBSTITUTE(連結実質赤字比率に係る赤字・黒字の構成分析!J$40,"▲", "-")), 2)), NA())</f>
        <v>#N/A</v>
      </c>
      <c r="K30" s="167">
        <f>IF(ROUND(VALUE(SUBSTITUTE(連結実質赤字比率に係る赤字・黒字の構成分析!J$40,"▲", "-")), 2) &gt;= 0, ABS(ROUND(VALUE(SUBSTITUTE(連結実質赤字比率に係る赤字・黒字の構成分析!J$40,"▲", "-")), 2)), NA())</f>
        <v>0.01</v>
      </c>
    </row>
    <row r="31" spans="1:11" x14ac:dyDescent="0.15">
      <c r="A31" s="167" t="str">
        <f>IF(連結実質赤字比率に係る赤字・黒字の構成分析!C$39="",NA(),連結実質赤字比率に係る赤字・黒字の構成分析!C$39)</f>
        <v>後期高齢者医療特別会計</v>
      </c>
      <c r="B31" s="167" t="e">
        <f>IF(ROUND(VALUE(SUBSTITUTE(連結実質赤字比率に係る赤字・黒字の構成分析!F$39,"▲", "-")), 2) &lt; 0, ABS(ROUND(VALUE(SUBSTITUTE(連結実質赤字比率に係る赤字・黒字の構成分析!F$39,"▲", "-")), 2)), NA())</f>
        <v>#N/A</v>
      </c>
      <c r="C31" s="167">
        <f>IF(ROUND(VALUE(SUBSTITUTE(連結実質赤字比率に係る赤字・黒字の構成分析!F$39,"▲", "-")), 2) &gt;= 0, ABS(ROUND(VALUE(SUBSTITUTE(連結実質赤字比率に係る赤字・黒字の構成分析!F$39,"▲", "-")), 2)), NA())</f>
        <v>0.19</v>
      </c>
      <c r="D31" s="167" t="e">
        <f>IF(ROUND(VALUE(SUBSTITUTE(連結実質赤字比率に係る赤字・黒字の構成分析!G$39,"▲", "-")), 2) &lt; 0, ABS(ROUND(VALUE(SUBSTITUTE(連結実質赤字比率に係る赤字・黒字の構成分析!G$39,"▲", "-")), 2)), NA())</f>
        <v>#N/A</v>
      </c>
      <c r="E31" s="167">
        <f>IF(ROUND(VALUE(SUBSTITUTE(連結実質赤字比率に係る赤字・黒字の構成分析!G$39,"▲", "-")), 2) &gt;= 0, ABS(ROUND(VALUE(SUBSTITUTE(連結実質赤字比率に係る赤字・黒字の構成分析!G$39,"▲", "-")), 2)), NA())</f>
        <v>0.23</v>
      </c>
      <c r="F31" s="167" t="e">
        <f>IF(ROUND(VALUE(SUBSTITUTE(連結実質赤字比率に係る赤字・黒字の構成分析!H$39,"▲", "-")), 2) &lt; 0, ABS(ROUND(VALUE(SUBSTITUTE(連結実質赤字比率に係る赤字・黒字の構成分析!H$39,"▲", "-")), 2)), NA())</f>
        <v>#N/A</v>
      </c>
      <c r="G31" s="167">
        <f>IF(ROUND(VALUE(SUBSTITUTE(連結実質赤字比率に係る赤字・黒字の構成分析!H$39,"▲", "-")), 2) &gt;= 0, ABS(ROUND(VALUE(SUBSTITUTE(連結実質赤字比率に係る赤字・黒字の構成分析!H$39,"▲", "-")), 2)), NA())</f>
        <v>0.23</v>
      </c>
      <c r="H31" s="167" t="e">
        <f>IF(ROUND(VALUE(SUBSTITUTE(連結実質赤字比率に係る赤字・黒字の構成分析!I$39,"▲", "-")), 2) &lt; 0, ABS(ROUND(VALUE(SUBSTITUTE(連結実質赤字比率に係る赤字・黒字の構成分析!I$39,"▲", "-")), 2)), NA())</f>
        <v>#N/A</v>
      </c>
      <c r="I31" s="167">
        <f>IF(ROUND(VALUE(SUBSTITUTE(連結実質赤字比率に係る赤字・黒字の構成分析!I$39,"▲", "-")), 2) &gt;= 0, ABS(ROUND(VALUE(SUBSTITUTE(連結実質赤字比率に係る赤字・黒字の構成分析!I$39,"▲", "-")), 2)), NA())</f>
        <v>0.3</v>
      </c>
      <c r="J31" s="167" t="e">
        <f>IF(ROUND(VALUE(SUBSTITUTE(連結実質赤字比率に係る赤字・黒字の構成分析!J$39,"▲", "-")), 2) &lt; 0, ABS(ROUND(VALUE(SUBSTITUTE(連結実質赤字比率に係る赤字・黒字の構成分析!J$39,"▲", "-")), 2)), NA())</f>
        <v>#N/A</v>
      </c>
      <c r="K31" s="167">
        <f>IF(ROUND(VALUE(SUBSTITUTE(連結実質赤字比率に係る赤字・黒字の構成分析!J$39,"▲", "-")), 2) &gt;= 0, ABS(ROUND(VALUE(SUBSTITUTE(連結実質赤字比率に係る赤字・黒字の構成分析!J$39,"▲", "-")), 2)), NA())</f>
        <v>0.3</v>
      </c>
    </row>
    <row r="32" spans="1:11" x14ac:dyDescent="0.15">
      <c r="A32" s="167" t="str">
        <f>IF(連結実質赤字比率に係る赤字・黒字の構成分析!C$38="",NA(),連結実質赤字比率に係る赤字・黒字の構成分析!C$38)</f>
        <v>介護保険特別会計</v>
      </c>
      <c r="B32" s="167" t="e">
        <f>IF(ROUND(VALUE(SUBSTITUTE(連結実質赤字比率に係る赤字・黒字の構成分析!F$38,"▲", "-")), 2) &lt; 0, ABS(ROUND(VALUE(SUBSTITUTE(連結実質赤字比率に係る赤字・黒字の構成分析!F$38,"▲", "-")), 2)), NA())</f>
        <v>#N/A</v>
      </c>
      <c r="C32" s="167">
        <f>IF(ROUND(VALUE(SUBSTITUTE(連結実質赤字比率に係る赤字・黒字の構成分析!F$38,"▲", "-")), 2) &gt;= 0, ABS(ROUND(VALUE(SUBSTITUTE(連結実質赤字比率に係る赤字・黒字の構成分析!F$38,"▲", "-")), 2)), NA())</f>
        <v>0.79</v>
      </c>
      <c r="D32" s="167" t="e">
        <f>IF(ROUND(VALUE(SUBSTITUTE(連結実質赤字比率に係る赤字・黒字の構成分析!G$38,"▲", "-")), 2) &lt; 0, ABS(ROUND(VALUE(SUBSTITUTE(連結実質赤字比率に係る赤字・黒字の構成分析!G$38,"▲", "-")), 2)), NA())</f>
        <v>#N/A</v>
      </c>
      <c r="E32" s="167">
        <f>IF(ROUND(VALUE(SUBSTITUTE(連結実質赤字比率に係る赤字・黒字の構成分析!G$38,"▲", "-")), 2) &gt;= 0, ABS(ROUND(VALUE(SUBSTITUTE(連結実質赤字比率に係る赤字・黒字の構成分析!G$38,"▲", "-")), 2)), NA())</f>
        <v>1.51</v>
      </c>
      <c r="F32" s="167" t="e">
        <f>IF(ROUND(VALUE(SUBSTITUTE(連結実質赤字比率に係る赤字・黒字の構成分析!H$38,"▲", "-")), 2) &lt; 0, ABS(ROUND(VALUE(SUBSTITUTE(連結実質赤字比率に係る赤字・黒字の構成分析!H$38,"▲", "-")), 2)), NA())</f>
        <v>#N/A</v>
      </c>
      <c r="G32" s="167">
        <f>IF(ROUND(VALUE(SUBSTITUTE(連結実質赤字比率に係る赤字・黒字の構成分析!H$38,"▲", "-")), 2) &gt;= 0, ABS(ROUND(VALUE(SUBSTITUTE(連結実質赤字比率に係る赤字・黒字の構成分析!H$38,"▲", "-")), 2)), NA())</f>
        <v>1.05</v>
      </c>
      <c r="H32" s="167" t="e">
        <f>IF(ROUND(VALUE(SUBSTITUTE(連結実質赤字比率に係る赤字・黒字の構成分析!I$38,"▲", "-")), 2) &lt; 0, ABS(ROUND(VALUE(SUBSTITUTE(連結実質赤字比率に係る赤字・黒字の構成分析!I$38,"▲", "-")), 2)), NA())</f>
        <v>#N/A</v>
      </c>
      <c r="I32" s="167">
        <f>IF(ROUND(VALUE(SUBSTITUTE(連結実質赤字比率に係る赤字・黒字の構成分析!I$38,"▲", "-")), 2) &gt;= 0, ABS(ROUND(VALUE(SUBSTITUTE(連結実質赤字比率に係る赤字・黒字の構成分析!I$38,"▲", "-")), 2)), NA())</f>
        <v>1.69</v>
      </c>
      <c r="J32" s="167" t="e">
        <f>IF(ROUND(VALUE(SUBSTITUTE(連結実質赤字比率に係る赤字・黒字の構成分析!J$38,"▲", "-")), 2) &lt; 0, ABS(ROUND(VALUE(SUBSTITUTE(連結実質赤字比率に係る赤字・黒字の構成分析!J$38,"▲", "-")), 2)), NA())</f>
        <v>#N/A</v>
      </c>
      <c r="K32" s="167">
        <f>IF(ROUND(VALUE(SUBSTITUTE(連結実質赤字比率に係る赤字・黒字の構成分析!J$38,"▲", "-")), 2) &gt;= 0, ABS(ROUND(VALUE(SUBSTITUTE(連結実質赤字比率に係る赤字・黒字の構成分析!J$38,"▲", "-")), 2)), NA())</f>
        <v>1.73</v>
      </c>
    </row>
    <row r="33" spans="1:16" x14ac:dyDescent="0.15">
      <c r="A33" s="167" t="str">
        <f>IF(連結実質赤字比率に係る赤字・黒字の構成分析!C$37="",NA(),連結実質赤字比率に係る赤字・黒字の構成分析!C$37)</f>
        <v>国民健康保険特別会計</v>
      </c>
      <c r="B33" s="167" t="e">
        <f>IF(ROUND(VALUE(SUBSTITUTE(連結実質赤字比率に係る赤字・黒字の構成分析!F$37,"▲", "-")), 2) &lt; 0, ABS(ROUND(VALUE(SUBSTITUTE(連結実質赤字比率に係る赤字・黒字の構成分析!F$37,"▲", "-")), 2)), NA())</f>
        <v>#N/A</v>
      </c>
      <c r="C33" s="167">
        <f>IF(ROUND(VALUE(SUBSTITUTE(連結実質赤字比率に係る赤字・黒字の構成分析!F$37,"▲", "-")), 2) &gt;= 0, ABS(ROUND(VALUE(SUBSTITUTE(連結実質赤字比率に係る赤字・黒字の構成分析!F$37,"▲", "-")), 2)), NA())</f>
        <v>4.22</v>
      </c>
      <c r="D33" s="167" t="e">
        <f>IF(ROUND(VALUE(SUBSTITUTE(連結実質赤字比率に係る赤字・黒字の構成分析!G$37,"▲", "-")), 2) &lt; 0, ABS(ROUND(VALUE(SUBSTITUTE(連結実質赤字比率に係る赤字・黒字の構成分析!G$37,"▲", "-")), 2)), NA())</f>
        <v>#N/A</v>
      </c>
      <c r="E33" s="167">
        <f>IF(ROUND(VALUE(SUBSTITUTE(連結実質赤字比率に係る赤字・黒字の構成分析!G$37,"▲", "-")), 2) &gt;= 0, ABS(ROUND(VALUE(SUBSTITUTE(連結実質赤字比率に係る赤字・黒字の構成分析!G$37,"▲", "-")), 2)), NA())</f>
        <v>3.94</v>
      </c>
      <c r="F33" s="167" t="e">
        <f>IF(ROUND(VALUE(SUBSTITUTE(連結実質赤字比率に係る赤字・黒字の構成分析!H$37,"▲", "-")), 2) &lt; 0, ABS(ROUND(VALUE(SUBSTITUTE(連結実質赤字比率に係る赤字・黒字の構成分析!H$37,"▲", "-")), 2)), NA())</f>
        <v>#N/A</v>
      </c>
      <c r="G33" s="167">
        <f>IF(ROUND(VALUE(SUBSTITUTE(連結実質赤字比率に係る赤字・黒字の構成分析!H$37,"▲", "-")), 2) &gt;= 0, ABS(ROUND(VALUE(SUBSTITUTE(連結実質赤字比率に係る赤字・黒字の構成分析!H$37,"▲", "-")), 2)), NA())</f>
        <v>4.04</v>
      </c>
      <c r="H33" s="167" t="e">
        <f>IF(ROUND(VALUE(SUBSTITUTE(連結実質赤字比率に係る赤字・黒字の構成分析!I$37,"▲", "-")), 2) &lt; 0, ABS(ROUND(VALUE(SUBSTITUTE(連結実質赤字比率に係る赤字・黒字の構成分析!I$37,"▲", "-")), 2)), NA())</f>
        <v>#N/A</v>
      </c>
      <c r="I33" s="167">
        <f>IF(ROUND(VALUE(SUBSTITUTE(連結実質赤字比率に係る赤字・黒字の構成分析!I$37,"▲", "-")), 2) &gt;= 0, ABS(ROUND(VALUE(SUBSTITUTE(連結実質赤字比率に係る赤字・黒字の構成分析!I$37,"▲", "-")), 2)), NA())</f>
        <v>3.1</v>
      </c>
      <c r="J33" s="167" t="e">
        <f>IF(ROUND(VALUE(SUBSTITUTE(連結実質赤字比率に係る赤字・黒字の構成分析!J$37,"▲", "-")), 2) &lt; 0, ABS(ROUND(VALUE(SUBSTITUTE(連結実質赤字比率に係る赤字・黒字の構成分析!J$37,"▲", "-")), 2)), NA())</f>
        <v>#N/A</v>
      </c>
      <c r="K33" s="167">
        <f>IF(ROUND(VALUE(SUBSTITUTE(連結実質赤字比率に係る赤字・黒字の構成分析!J$37,"▲", "-")), 2) &gt;= 0, ABS(ROUND(VALUE(SUBSTITUTE(連結実質赤字比率に係る赤字・黒字の構成分析!J$37,"▲", "-")), 2)), NA())</f>
        <v>2.48</v>
      </c>
    </row>
    <row r="34" spans="1:16" x14ac:dyDescent="0.15">
      <c r="A34" s="167" t="str">
        <f>IF(連結実質赤字比率に係る赤字・黒字の構成分析!C$36="",NA(),連結実質赤字比率に係る赤字・黒字の構成分析!C$36)</f>
        <v>下水道事業会計</v>
      </c>
      <c r="B34" s="167" t="e">
        <f>IF(ROUND(VALUE(SUBSTITUTE(連結実質赤字比率に係る赤字・黒字の構成分析!F$36,"▲", "-")), 2) &lt; 0, ABS(ROUND(VALUE(SUBSTITUTE(連結実質赤字比率に係る赤字・黒字の構成分析!F$36,"▲", "-")), 2)), NA())</f>
        <v>#VALUE!</v>
      </c>
      <c r="C34" s="167" t="e">
        <f>IF(ROUND(VALUE(SUBSTITUTE(連結実質赤字比率に係る赤字・黒字の構成分析!F$36,"▲", "-")), 2) &gt;= 0, ABS(ROUND(VALUE(SUBSTITUTE(連結実質赤字比率に係る赤字・黒字の構成分析!F$36,"▲", "-")), 2)), NA())</f>
        <v>#VALUE!</v>
      </c>
      <c r="D34" s="167" t="e">
        <f>IF(ROUND(VALUE(SUBSTITUTE(連結実質赤字比率に係る赤字・黒字の構成分析!G$36,"▲", "-")), 2) &lt; 0, ABS(ROUND(VALUE(SUBSTITUTE(連結実質赤字比率に係る赤字・黒字の構成分析!G$36,"▲", "-")), 2)), NA())</f>
        <v>#N/A</v>
      </c>
      <c r="E34" s="167">
        <f>IF(ROUND(VALUE(SUBSTITUTE(連結実質赤字比率に係る赤字・黒字の構成分析!G$36,"▲", "-")), 2) &gt;= 0, ABS(ROUND(VALUE(SUBSTITUTE(連結実質赤字比率に係る赤字・黒字の構成分析!G$36,"▲", "-")), 2)), NA())</f>
        <v>0.87</v>
      </c>
      <c r="F34" s="167" t="e">
        <f>IF(ROUND(VALUE(SUBSTITUTE(連結実質赤字比率に係る赤字・黒字の構成分析!H$36,"▲", "-")), 2) &lt; 0, ABS(ROUND(VALUE(SUBSTITUTE(連結実質赤字比率に係る赤字・黒字の構成分析!H$36,"▲", "-")), 2)), NA())</f>
        <v>#N/A</v>
      </c>
      <c r="G34" s="167">
        <f>IF(ROUND(VALUE(SUBSTITUTE(連結実質赤字比率に係る赤字・黒字の構成分析!H$36,"▲", "-")), 2) &gt;= 0, ABS(ROUND(VALUE(SUBSTITUTE(連結実質赤字比率に係る赤字・黒字の構成分析!H$36,"▲", "-")), 2)), NA())</f>
        <v>1.89</v>
      </c>
      <c r="H34" s="167" t="e">
        <f>IF(ROUND(VALUE(SUBSTITUTE(連結実質赤字比率に係る赤字・黒字の構成分析!I$36,"▲", "-")), 2) &lt; 0, ABS(ROUND(VALUE(SUBSTITUTE(連結実質赤字比率に係る赤字・黒字の構成分析!I$36,"▲", "-")), 2)), NA())</f>
        <v>#N/A</v>
      </c>
      <c r="I34" s="167">
        <f>IF(ROUND(VALUE(SUBSTITUTE(連結実質赤字比率に係る赤字・黒字の構成分析!I$36,"▲", "-")), 2) &gt;= 0, ABS(ROUND(VALUE(SUBSTITUTE(連結実質赤字比率に係る赤字・黒字の構成分析!I$36,"▲", "-")), 2)), NA())</f>
        <v>3.98</v>
      </c>
      <c r="J34" s="167" t="e">
        <f>IF(ROUND(VALUE(SUBSTITUTE(連結実質赤字比率に係る赤字・黒字の構成分析!J$36,"▲", "-")), 2) &lt; 0, ABS(ROUND(VALUE(SUBSTITUTE(連結実質赤字比率に係る赤字・黒字の構成分析!J$36,"▲", "-")), 2)), NA())</f>
        <v>#N/A</v>
      </c>
      <c r="K34" s="167">
        <f>IF(ROUND(VALUE(SUBSTITUTE(連結実質赤字比率に係る赤字・黒字の構成分析!J$36,"▲", "-")), 2) &gt;= 0, ABS(ROUND(VALUE(SUBSTITUTE(連結実質赤字比率に係る赤字・黒字の構成分析!J$36,"▲", "-")), 2)), NA())</f>
        <v>5.21</v>
      </c>
    </row>
    <row r="35" spans="1:16" x14ac:dyDescent="0.15">
      <c r="A35" s="167" t="str">
        <f>IF(連結実質赤字比率に係る赤字・黒字の構成分析!C$35="",NA(),連結実質赤字比率に係る赤字・黒字の構成分析!C$35)</f>
        <v>一般会計</v>
      </c>
      <c r="B35" s="167" t="e">
        <f>IF(ROUND(VALUE(SUBSTITUTE(連結実質赤字比率に係る赤字・黒字の構成分析!F$35,"▲", "-")), 2) &lt; 0, ABS(ROUND(VALUE(SUBSTITUTE(連結実質赤字比率に係る赤字・黒字の構成分析!F$35,"▲", "-")), 2)), NA())</f>
        <v>#N/A</v>
      </c>
      <c r="C35" s="167">
        <f>IF(ROUND(VALUE(SUBSTITUTE(連結実質赤字比率に係る赤字・黒字の構成分析!F$35,"▲", "-")), 2) &gt;= 0, ABS(ROUND(VALUE(SUBSTITUTE(連結実質赤字比率に係る赤字・黒字の構成分析!F$35,"▲", "-")), 2)), NA())</f>
        <v>7</v>
      </c>
      <c r="D35" s="167" t="e">
        <f>IF(ROUND(VALUE(SUBSTITUTE(連結実質赤字比率に係る赤字・黒字の構成分析!G$35,"▲", "-")), 2) &lt; 0, ABS(ROUND(VALUE(SUBSTITUTE(連結実質赤字比率に係る赤字・黒字の構成分析!G$35,"▲", "-")), 2)), NA())</f>
        <v>#N/A</v>
      </c>
      <c r="E35" s="167">
        <f>IF(ROUND(VALUE(SUBSTITUTE(連結実質赤字比率に係る赤字・黒字の構成分析!G$35,"▲", "-")), 2) &gt;= 0, ABS(ROUND(VALUE(SUBSTITUTE(連結実質赤字比率に係る赤字・黒字の構成分析!G$35,"▲", "-")), 2)), NA())</f>
        <v>9.0399999999999991</v>
      </c>
      <c r="F35" s="167" t="e">
        <f>IF(ROUND(VALUE(SUBSTITUTE(連結実質赤字比率に係る赤字・黒字の構成分析!H$35,"▲", "-")), 2) &lt; 0, ABS(ROUND(VALUE(SUBSTITUTE(連結実質赤字比率に係る赤字・黒字の構成分析!H$35,"▲", "-")), 2)), NA())</f>
        <v>#N/A</v>
      </c>
      <c r="G35" s="167">
        <f>IF(ROUND(VALUE(SUBSTITUTE(連結実質赤字比率に係る赤字・黒字の構成分析!H$35,"▲", "-")), 2) &gt;= 0, ABS(ROUND(VALUE(SUBSTITUTE(連結実質赤字比率に係る赤字・黒字の構成分析!H$35,"▲", "-")), 2)), NA())</f>
        <v>15.34</v>
      </c>
      <c r="H35" s="167" t="e">
        <f>IF(ROUND(VALUE(SUBSTITUTE(連結実質赤字比率に係る赤字・黒字の構成分析!I$35,"▲", "-")), 2) &lt; 0, ABS(ROUND(VALUE(SUBSTITUTE(連結実質赤字比率に係る赤字・黒字の構成分析!I$35,"▲", "-")), 2)), NA())</f>
        <v>#N/A</v>
      </c>
      <c r="I35" s="167">
        <f>IF(ROUND(VALUE(SUBSTITUTE(連結実質赤字比率に係る赤字・黒字の構成分析!I$35,"▲", "-")), 2) &gt;= 0, ABS(ROUND(VALUE(SUBSTITUTE(連結実質赤字比率に係る赤字・黒字の構成分析!I$35,"▲", "-")), 2)), NA())</f>
        <v>11.8</v>
      </c>
      <c r="J35" s="167" t="e">
        <f>IF(ROUND(VALUE(SUBSTITUTE(連結実質赤字比率に係る赤字・黒字の構成分析!J$35,"▲", "-")), 2) &lt; 0, ABS(ROUND(VALUE(SUBSTITUTE(連結実質赤字比率に係る赤字・黒字の構成分析!J$35,"▲", "-")), 2)), NA())</f>
        <v>#N/A</v>
      </c>
      <c r="K35" s="167">
        <f>IF(ROUND(VALUE(SUBSTITUTE(連結実質赤字比率に係る赤字・黒字の構成分析!J$35,"▲", "-")), 2) &gt;= 0, ABS(ROUND(VALUE(SUBSTITUTE(連結実質赤字比率に係る赤字・黒字の構成分析!J$35,"▲", "-")), 2)), NA())</f>
        <v>10.98</v>
      </c>
    </row>
    <row r="36" spans="1:16" x14ac:dyDescent="0.15">
      <c r="A36" s="167" t="str">
        <f>IF(連結実質赤字比率に係る赤字・黒字の構成分析!C$34="",NA(),連結実質赤字比率に係る赤字・黒字の構成分析!C$34)</f>
        <v>水道事業会計</v>
      </c>
      <c r="B36" s="167" t="e">
        <f>IF(ROUND(VALUE(SUBSTITUTE(連結実質赤字比率に係る赤字・黒字の構成分析!F$34,"▲", "-")), 2) &lt; 0, ABS(ROUND(VALUE(SUBSTITUTE(連結実質赤字比率に係る赤字・黒字の構成分析!F$34,"▲", "-")), 2)), NA())</f>
        <v>#N/A</v>
      </c>
      <c r="C36" s="167">
        <f>IF(ROUND(VALUE(SUBSTITUTE(連結実質赤字比率に係る赤字・黒字の構成分析!F$34,"▲", "-")), 2) &gt;= 0, ABS(ROUND(VALUE(SUBSTITUTE(連結実質赤字比率に係る赤字・黒字の構成分析!F$34,"▲", "-")), 2)), NA())</f>
        <v>19.53</v>
      </c>
      <c r="D36" s="167" t="e">
        <f>IF(ROUND(VALUE(SUBSTITUTE(連結実質赤字比率に係る赤字・黒字の構成分析!G$34,"▲", "-")), 2) &lt; 0, ABS(ROUND(VALUE(SUBSTITUTE(連結実質赤字比率に係る赤字・黒字の構成分析!G$34,"▲", "-")), 2)), NA())</f>
        <v>#N/A</v>
      </c>
      <c r="E36" s="167">
        <f>IF(ROUND(VALUE(SUBSTITUTE(連結実質赤字比率に係る赤字・黒字の構成分析!G$34,"▲", "-")), 2) &gt;= 0, ABS(ROUND(VALUE(SUBSTITUTE(連結実質赤字比率に係る赤字・黒字の構成分析!G$34,"▲", "-")), 2)), NA())</f>
        <v>18.66</v>
      </c>
      <c r="F36" s="167" t="e">
        <f>IF(ROUND(VALUE(SUBSTITUTE(連結実質赤字比率に係る赤字・黒字の構成分析!H$34,"▲", "-")), 2) &lt; 0, ABS(ROUND(VALUE(SUBSTITUTE(連結実質赤字比率に係る赤字・黒字の構成分析!H$34,"▲", "-")), 2)), NA())</f>
        <v>#N/A</v>
      </c>
      <c r="G36" s="167">
        <f>IF(ROUND(VALUE(SUBSTITUTE(連結実質赤字比率に係る赤字・黒字の構成分析!H$34,"▲", "-")), 2) &gt;= 0, ABS(ROUND(VALUE(SUBSTITUTE(連結実質赤字比率に係る赤字・黒字の構成分析!H$34,"▲", "-")), 2)), NA())</f>
        <v>15.54</v>
      </c>
      <c r="H36" s="167" t="e">
        <f>IF(ROUND(VALUE(SUBSTITUTE(連結実質赤字比率に係る赤字・黒字の構成分析!I$34,"▲", "-")), 2) &lt; 0, ABS(ROUND(VALUE(SUBSTITUTE(連結実質赤字比率に係る赤字・黒字の構成分析!I$34,"▲", "-")), 2)), NA())</f>
        <v>#N/A</v>
      </c>
      <c r="I36" s="167">
        <f>IF(ROUND(VALUE(SUBSTITUTE(連結実質赤字比率に係る赤字・黒字の構成分析!I$34,"▲", "-")), 2) &gt;= 0, ABS(ROUND(VALUE(SUBSTITUTE(連結実質赤字比率に係る赤字・黒字の構成分析!I$34,"▲", "-")), 2)), NA())</f>
        <v>15.79</v>
      </c>
      <c r="J36" s="167" t="e">
        <f>IF(ROUND(VALUE(SUBSTITUTE(連結実質赤字比率に係る赤字・黒字の構成分析!J$34,"▲", "-")), 2) &lt; 0, ABS(ROUND(VALUE(SUBSTITUTE(連結実質赤字比率に係る赤字・黒字の構成分析!J$34,"▲", "-")), 2)), NA())</f>
        <v>#N/A</v>
      </c>
      <c r="K36" s="167">
        <f>IF(ROUND(VALUE(SUBSTITUTE(連結実質赤字比率に係る赤字・黒字の構成分析!J$34,"▲", "-")), 2) &gt;= 0, ABS(ROUND(VALUE(SUBSTITUTE(連結実質赤字比率に係る赤字・黒字の構成分析!J$34,"▲", "-")), 2)), NA())</f>
        <v>11.66</v>
      </c>
    </row>
    <row r="39" spans="1:16" x14ac:dyDescent="0.15">
      <c r="A39" s="140" t="s">
        <v>58</v>
      </c>
    </row>
    <row r="40" spans="1:16" x14ac:dyDescent="0.15">
      <c r="A40" s="168"/>
      <c r="B40" s="168" t="str">
        <f>'実質公債費比率（分子）の構造'!K$44</f>
        <v>R01</v>
      </c>
      <c r="C40" s="168"/>
      <c r="D40" s="168"/>
      <c r="E40" s="168" t="str">
        <f>'実質公債費比率（分子）の構造'!L$44</f>
        <v>R02</v>
      </c>
      <c r="F40" s="168"/>
      <c r="G40" s="168"/>
      <c r="H40" s="168" t="str">
        <f>'実質公債費比率（分子）の構造'!M$44</f>
        <v>R03</v>
      </c>
      <c r="I40" s="168"/>
      <c r="J40" s="168"/>
      <c r="K40" s="168" t="str">
        <f>'実質公債費比率（分子）の構造'!N$44</f>
        <v>R04</v>
      </c>
      <c r="L40" s="168"/>
      <c r="M40" s="168"/>
      <c r="N40" s="168" t="str">
        <f>'実質公債費比率（分子）の構造'!O$44</f>
        <v>R05</v>
      </c>
      <c r="O40" s="168"/>
      <c r="P40" s="168"/>
    </row>
    <row r="41" spans="1:16" x14ac:dyDescent="0.15">
      <c r="A41" s="168"/>
      <c r="B41" s="168" t="s">
        <v>59</v>
      </c>
      <c r="C41" s="168"/>
      <c r="D41" s="168" t="s">
        <v>60</v>
      </c>
      <c r="E41" s="168" t="s">
        <v>59</v>
      </c>
      <c r="F41" s="168"/>
      <c r="G41" s="168" t="s">
        <v>60</v>
      </c>
      <c r="H41" s="168" t="s">
        <v>59</v>
      </c>
      <c r="I41" s="168"/>
      <c r="J41" s="168" t="s">
        <v>60</v>
      </c>
      <c r="K41" s="168" t="s">
        <v>59</v>
      </c>
      <c r="L41" s="168"/>
      <c r="M41" s="168" t="s">
        <v>60</v>
      </c>
      <c r="N41" s="168" t="s">
        <v>59</v>
      </c>
      <c r="O41" s="168"/>
      <c r="P41" s="168" t="s">
        <v>60</v>
      </c>
    </row>
    <row r="42" spans="1:16" x14ac:dyDescent="0.15">
      <c r="A42" s="168" t="s">
        <v>61</v>
      </c>
      <c r="B42" s="168"/>
      <c r="C42" s="168"/>
      <c r="D42" s="168">
        <f>'実質公債費比率（分子）の構造'!K$52</f>
        <v>553</v>
      </c>
      <c r="E42" s="168"/>
      <c r="F42" s="168"/>
      <c r="G42" s="168">
        <f>'実質公債費比率（分子）の構造'!L$52</f>
        <v>547</v>
      </c>
      <c r="H42" s="168"/>
      <c r="I42" s="168"/>
      <c r="J42" s="168">
        <f>'実質公債費比率（分子）の構造'!M$52</f>
        <v>491</v>
      </c>
      <c r="K42" s="168"/>
      <c r="L42" s="168"/>
      <c r="M42" s="168">
        <f>'実質公債費比率（分子）の構造'!N$52</f>
        <v>476</v>
      </c>
      <c r="N42" s="168"/>
      <c r="O42" s="168"/>
      <c r="P42" s="168">
        <f>'実質公債費比率（分子）の構造'!O$52</f>
        <v>473</v>
      </c>
    </row>
    <row r="43" spans="1:16" x14ac:dyDescent="0.15">
      <c r="A43" s="168" t="s">
        <v>16</v>
      </c>
      <c r="B43" s="168" t="str">
        <f>'実質公債費比率（分子）の構造'!K$51</f>
        <v>-</v>
      </c>
      <c r="C43" s="168"/>
      <c r="D43" s="168"/>
      <c r="E43" s="168" t="str">
        <f>'実質公債費比率（分子）の構造'!L$51</f>
        <v>-</v>
      </c>
      <c r="F43" s="168"/>
      <c r="G43" s="168"/>
      <c r="H43" s="168" t="str">
        <f>'実質公債費比率（分子）の構造'!M$51</f>
        <v>-</v>
      </c>
      <c r="I43" s="168"/>
      <c r="J43" s="168"/>
      <c r="K43" s="168" t="str">
        <f>'実質公債費比率（分子）の構造'!N$51</f>
        <v>-</v>
      </c>
      <c r="L43" s="168"/>
      <c r="M43" s="168"/>
      <c r="N43" s="168" t="str">
        <f>'実質公債費比率（分子）の構造'!O$51</f>
        <v>-</v>
      </c>
      <c r="O43" s="168"/>
      <c r="P43" s="168"/>
    </row>
    <row r="44" spans="1:16" x14ac:dyDescent="0.15">
      <c r="A44" s="168" t="s">
        <v>62</v>
      </c>
      <c r="B44" s="168" t="str">
        <f>'実質公債費比率（分子）の構造'!K$50</f>
        <v>-</v>
      </c>
      <c r="C44" s="168"/>
      <c r="D44" s="168"/>
      <c r="E44" s="168" t="str">
        <f>'実質公債費比率（分子）の構造'!L$50</f>
        <v>-</v>
      </c>
      <c r="F44" s="168"/>
      <c r="G44" s="168"/>
      <c r="H44" s="168" t="str">
        <f>'実質公債費比率（分子）の構造'!M$50</f>
        <v>-</v>
      </c>
      <c r="I44" s="168"/>
      <c r="J44" s="168"/>
      <c r="K44" s="168" t="str">
        <f>'実質公債費比率（分子）の構造'!N$50</f>
        <v>-</v>
      </c>
      <c r="L44" s="168"/>
      <c r="M44" s="168"/>
      <c r="N44" s="168" t="str">
        <f>'実質公債費比率（分子）の構造'!O$50</f>
        <v>-</v>
      </c>
      <c r="O44" s="168"/>
      <c r="P44" s="168"/>
    </row>
    <row r="45" spans="1:16" x14ac:dyDescent="0.15">
      <c r="A45" s="168" t="s">
        <v>63</v>
      </c>
      <c r="B45" s="168">
        <f>'実質公債費比率（分子）の構造'!K$49</f>
        <v>27</v>
      </c>
      <c r="C45" s="168"/>
      <c r="D45" s="168"/>
      <c r="E45" s="168">
        <f>'実質公債費比率（分子）の構造'!L$49</f>
        <v>33</v>
      </c>
      <c r="F45" s="168"/>
      <c r="G45" s="168"/>
      <c r="H45" s="168">
        <f>'実質公債費比率（分子）の構造'!M$49</f>
        <v>39</v>
      </c>
      <c r="I45" s="168"/>
      <c r="J45" s="168"/>
      <c r="K45" s="168">
        <f>'実質公債費比率（分子）の構造'!N$49</f>
        <v>48</v>
      </c>
      <c r="L45" s="168"/>
      <c r="M45" s="168"/>
      <c r="N45" s="168">
        <f>'実質公債費比率（分子）の構造'!O$49</f>
        <v>37</v>
      </c>
      <c r="O45" s="168"/>
      <c r="P45" s="168"/>
    </row>
    <row r="46" spans="1:16" x14ac:dyDescent="0.15">
      <c r="A46" s="168" t="s">
        <v>64</v>
      </c>
      <c r="B46" s="168">
        <f>'実質公債費比率（分子）の構造'!K$48</f>
        <v>283</v>
      </c>
      <c r="C46" s="168"/>
      <c r="D46" s="168"/>
      <c r="E46" s="168">
        <f>'実質公債費比率（分子）の構造'!L$48</f>
        <v>284</v>
      </c>
      <c r="F46" s="168"/>
      <c r="G46" s="168"/>
      <c r="H46" s="168">
        <f>'実質公債費比率（分子）の構造'!M$48</f>
        <v>311</v>
      </c>
      <c r="I46" s="168"/>
      <c r="J46" s="168"/>
      <c r="K46" s="168">
        <f>'実質公債費比率（分子）の構造'!N$48</f>
        <v>302</v>
      </c>
      <c r="L46" s="168"/>
      <c r="M46" s="168"/>
      <c r="N46" s="168">
        <f>'実質公債費比率（分子）の構造'!O$48</f>
        <v>296</v>
      </c>
      <c r="O46" s="168"/>
      <c r="P46" s="168"/>
    </row>
    <row r="47" spans="1:16" x14ac:dyDescent="0.15">
      <c r="A47" s="168" t="s">
        <v>12</v>
      </c>
      <c r="B47" s="168" t="str">
        <f>'実質公債費比率（分子）の構造'!K$47</f>
        <v>-</v>
      </c>
      <c r="C47" s="168"/>
      <c r="D47" s="168"/>
      <c r="E47" s="168" t="str">
        <f>'実質公債費比率（分子）の構造'!L$47</f>
        <v>-</v>
      </c>
      <c r="F47" s="168"/>
      <c r="G47" s="168"/>
      <c r="H47" s="168" t="str">
        <f>'実質公債費比率（分子）の構造'!M$47</f>
        <v>-</v>
      </c>
      <c r="I47" s="168"/>
      <c r="J47" s="168"/>
      <c r="K47" s="168" t="str">
        <f>'実質公債費比率（分子）の構造'!N$47</f>
        <v>-</v>
      </c>
      <c r="L47" s="168"/>
      <c r="M47" s="168"/>
      <c r="N47" s="168" t="str">
        <f>'実質公債費比率（分子）の構造'!O$47</f>
        <v>-</v>
      </c>
      <c r="O47" s="168"/>
      <c r="P47" s="168"/>
    </row>
    <row r="48" spans="1:16" x14ac:dyDescent="0.15">
      <c r="A48" s="168" t="s">
        <v>65</v>
      </c>
      <c r="B48" s="168" t="str">
        <f>'実質公債費比率（分子）の構造'!K$46</f>
        <v>-</v>
      </c>
      <c r="C48" s="168"/>
      <c r="D48" s="168"/>
      <c r="E48" s="168" t="str">
        <f>'実質公債費比率（分子）の構造'!L$46</f>
        <v>-</v>
      </c>
      <c r="F48" s="168"/>
      <c r="G48" s="168"/>
      <c r="H48" s="168" t="str">
        <f>'実質公債費比率（分子）の構造'!M$46</f>
        <v>-</v>
      </c>
      <c r="I48" s="168"/>
      <c r="J48" s="168"/>
      <c r="K48" s="168" t="str">
        <f>'実質公債費比率（分子）の構造'!N$46</f>
        <v>-</v>
      </c>
      <c r="L48" s="168"/>
      <c r="M48" s="168"/>
      <c r="N48" s="168" t="str">
        <f>'実質公債費比率（分子）の構造'!O$46</f>
        <v>-</v>
      </c>
      <c r="O48" s="168"/>
      <c r="P48" s="168"/>
    </row>
    <row r="49" spans="1:16" x14ac:dyDescent="0.15">
      <c r="A49" s="168" t="s">
        <v>66</v>
      </c>
      <c r="B49" s="168">
        <f>'実質公債費比率（分子）の構造'!K$45</f>
        <v>437</v>
      </c>
      <c r="C49" s="168"/>
      <c r="D49" s="168"/>
      <c r="E49" s="168">
        <f>'実質公債費比率（分子）の構造'!L$45</f>
        <v>482</v>
      </c>
      <c r="F49" s="168"/>
      <c r="G49" s="168"/>
      <c r="H49" s="168">
        <f>'実質公債費比率（分子）の構造'!M$45</f>
        <v>528</v>
      </c>
      <c r="I49" s="168"/>
      <c r="J49" s="168"/>
      <c r="K49" s="168">
        <f>'実質公債費比率（分子）の構造'!N$45</f>
        <v>538</v>
      </c>
      <c r="L49" s="168"/>
      <c r="M49" s="168"/>
      <c r="N49" s="168">
        <f>'実質公債費比率（分子）の構造'!O$45</f>
        <v>544</v>
      </c>
      <c r="O49" s="168"/>
      <c r="P49" s="168"/>
    </row>
    <row r="50" spans="1:16" x14ac:dyDescent="0.15">
      <c r="A50" s="168" t="s">
        <v>67</v>
      </c>
      <c r="B50" s="168" t="e">
        <f>NA()</f>
        <v>#N/A</v>
      </c>
      <c r="C50" s="168">
        <f>IF(ISNUMBER('実質公債費比率（分子）の構造'!K$53),'実質公債費比率（分子）の構造'!K$53,NA())</f>
        <v>194</v>
      </c>
      <c r="D50" s="168" t="e">
        <f>NA()</f>
        <v>#N/A</v>
      </c>
      <c r="E50" s="168" t="e">
        <f>NA()</f>
        <v>#N/A</v>
      </c>
      <c r="F50" s="168">
        <f>IF(ISNUMBER('実質公債費比率（分子）の構造'!L$53),'実質公債費比率（分子）の構造'!L$53,NA())</f>
        <v>252</v>
      </c>
      <c r="G50" s="168" t="e">
        <f>NA()</f>
        <v>#N/A</v>
      </c>
      <c r="H50" s="168" t="e">
        <f>NA()</f>
        <v>#N/A</v>
      </c>
      <c r="I50" s="168">
        <f>IF(ISNUMBER('実質公債費比率（分子）の構造'!M$53),'実質公債費比率（分子）の構造'!M$53,NA())</f>
        <v>387</v>
      </c>
      <c r="J50" s="168" t="e">
        <f>NA()</f>
        <v>#N/A</v>
      </c>
      <c r="K50" s="168" t="e">
        <f>NA()</f>
        <v>#N/A</v>
      </c>
      <c r="L50" s="168">
        <f>IF(ISNUMBER('実質公債費比率（分子）の構造'!N$53),'実質公債費比率（分子）の構造'!N$53,NA())</f>
        <v>412</v>
      </c>
      <c r="M50" s="168" t="e">
        <f>NA()</f>
        <v>#N/A</v>
      </c>
      <c r="N50" s="168" t="e">
        <f>NA()</f>
        <v>#N/A</v>
      </c>
      <c r="O50" s="168">
        <f>IF(ISNUMBER('実質公債費比率（分子）の構造'!O$53),'実質公債費比率（分子）の構造'!O$53,NA())</f>
        <v>404</v>
      </c>
      <c r="P50" s="168" t="e">
        <f>NA()</f>
        <v>#N/A</v>
      </c>
    </row>
    <row r="53" spans="1:16" x14ac:dyDescent="0.15">
      <c r="A53" s="140" t="s">
        <v>68</v>
      </c>
    </row>
    <row r="54" spans="1:16" x14ac:dyDescent="0.15">
      <c r="A54" s="167"/>
      <c r="B54" s="167" t="str">
        <f>'将来負担比率（分子）の構造'!I$40</f>
        <v>R01</v>
      </c>
      <c r="C54" s="167"/>
      <c r="D54" s="167"/>
      <c r="E54" s="167" t="str">
        <f>'将来負担比率（分子）の構造'!J$40</f>
        <v>R02</v>
      </c>
      <c r="F54" s="167"/>
      <c r="G54" s="167"/>
      <c r="H54" s="167" t="str">
        <f>'将来負担比率（分子）の構造'!K$40</f>
        <v>R03</v>
      </c>
      <c r="I54" s="167"/>
      <c r="J54" s="167"/>
      <c r="K54" s="167" t="str">
        <f>'将来負担比率（分子）の構造'!L$40</f>
        <v>R04</v>
      </c>
      <c r="L54" s="167"/>
      <c r="M54" s="167"/>
      <c r="N54" s="167" t="str">
        <f>'将来負担比率（分子）の構造'!M$40</f>
        <v>R05</v>
      </c>
      <c r="O54" s="167"/>
      <c r="P54" s="167"/>
    </row>
    <row r="55" spans="1:16" x14ac:dyDescent="0.15">
      <c r="A55" s="167"/>
      <c r="B55" s="167" t="s">
        <v>69</v>
      </c>
      <c r="C55" s="167"/>
      <c r="D55" s="167" t="s">
        <v>70</v>
      </c>
      <c r="E55" s="167" t="s">
        <v>69</v>
      </c>
      <c r="F55" s="167"/>
      <c r="G55" s="167" t="s">
        <v>70</v>
      </c>
      <c r="H55" s="167" t="s">
        <v>69</v>
      </c>
      <c r="I55" s="167"/>
      <c r="J55" s="167" t="s">
        <v>70</v>
      </c>
      <c r="K55" s="167" t="s">
        <v>69</v>
      </c>
      <c r="L55" s="167"/>
      <c r="M55" s="167" t="s">
        <v>70</v>
      </c>
      <c r="N55" s="167" t="s">
        <v>69</v>
      </c>
      <c r="O55" s="167"/>
      <c r="P55" s="167" t="s">
        <v>70</v>
      </c>
    </row>
    <row r="56" spans="1:16" x14ac:dyDescent="0.15">
      <c r="A56" s="167" t="s">
        <v>43</v>
      </c>
      <c r="B56" s="167"/>
      <c r="C56" s="167"/>
      <c r="D56" s="167">
        <f>'将来負担比率（分子）の構造'!I$52</f>
        <v>5383</v>
      </c>
      <c r="E56" s="167"/>
      <c r="F56" s="167"/>
      <c r="G56" s="167">
        <f>'将来負担比率（分子）の構造'!J$52</f>
        <v>5359</v>
      </c>
      <c r="H56" s="167"/>
      <c r="I56" s="167"/>
      <c r="J56" s="167">
        <f>'将来負担比率（分子）の構造'!K$52</f>
        <v>5341</v>
      </c>
      <c r="K56" s="167"/>
      <c r="L56" s="167"/>
      <c r="M56" s="167">
        <f>'将来負担比率（分子）の構造'!L$52</f>
        <v>5242</v>
      </c>
      <c r="N56" s="167"/>
      <c r="O56" s="167"/>
      <c r="P56" s="167">
        <f>'将来負担比率（分子）の構造'!M$52</f>
        <v>5993</v>
      </c>
    </row>
    <row r="57" spans="1:16" x14ac:dyDescent="0.15">
      <c r="A57" s="167" t="s">
        <v>42</v>
      </c>
      <c r="B57" s="167"/>
      <c r="C57" s="167"/>
      <c r="D57" s="167" t="str">
        <f>'将来負担比率（分子）の構造'!I$51</f>
        <v>-</v>
      </c>
      <c r="E57" s="167"/>
      <c r="F57" s="167"/>
      <c r="G57" s="167" t="str">
        <f>'将来負担比率（分子）の構造'!J$51</f>
        <v>-</v>
      </c>
      <c r="H57" s="167"/>
      <c r="I57" s="167"/>
      <c r="J57" s="167" t="str">
        <f>'将来負担比率（分子）の構造'!K$51</f>
        <v>-</v>
      </c>
      <c r="K57" s="167"/>
      <c r="L57" s="167"/>
      <c r="M57" s="167" t="str">
        <f>'将来負担比率（分子）の構造'!L$51</f>
        <v>-</v>
      </c>
      <c r="N57" s="167"/>
      <c r="O57" s="167"/>
      <c r="P57" s="167" t="str">
        <f>'将来負担比率（分子）の構造'!M$51</f>
        <v>-</v>
      </c>
    </row>
    <row r="58" spans="1:16" x14ac:dyDescent="0.15">
      <c r="A58" s="167" t="s">
        <v>41</v>
      </c>
      <c r="B58" s="167"/>
      <c r="C58" s="167"/>
      <c r="D58" s="167">
        <f>'将来負担比率（分子）の構造'!I$50</f>
        <v>2943</v>
      </c>
      <c r="E58" s="167"/>
      <c r="F58" s="167"/>
      <c r="G58" s="167">
        <f>'将来負担比率（分子）の構造'!J$50</f>
        <v>2466</v>
      </c>
      <c r="H58" s="167"/>
      <c r="I58" s="167"/>
      <c r="J58" s="167">
        <f>'将来負担比率（分子）の構造'!K$50</f>
        <v>2675</v>
      </c>
      <c r="K58" s="167"/>
      <c r="L58" s="167"/>
      <c r="M58" s="167">
        <f>'将来負担比率（分子）の構造'!L$50</f>
        <v>2649</v>
      </c>
      <c r="N58" s="167"/>
      <c r="O58" s="167"/>
      <c r="P58" s="167">
        <f>'将来負担比率（分子）の構造'!M$50</f>
        <v>2566</v>
      </c>
    </row>
    <row r="59" spans="1:16" x14ac:dyDescent="0.15">
      <c r="A59" s="167" t="s">
        <v>39</v>
      </c>
      <c r="B59" s="167" t="str">
        <f>'将来負担比率（分子）の構造'!I$49</f>
        <v>-</v>
      </c>
      <c r="C59" s="167"/>
      <c r="D59" s="167"/>
      <c r="E59" s="167" t="str">
        <f>'将来負担比率（分子）の構造'!J$49</f>
        <v>-</v>
      </c>
      <c r="F59" s="167"/>
      <c r="G59" s="167"/>
      <c r="H59" s="167" t="str">
        <f>'将来負担比率（分子）の構造'!K$49</f>
        <v>-</v>
      </c>
      <c r="I59" s="167"/>
      <c r="J59" s="167"/>
      <c r="K59" s="167" t="str">
        <f>'将来負担比率（分子）の構造'!L$49</f>
        <v>-</v>
      </c>
      <c r="L59" s="167"/>
      <c r="M59" s="167"/>
      <c r="N59" s="167" t="str">
        <f>'将来負担比率（分子）の構造'!M$49</f>
        <v>-</v>
      </c>
      <c r="O59" s="167"/>
      <c r="P59" s="167"/>
    </row>
    <row r="60" spans="1:16" x14ac:dyDescent="0.15">
      <c r="A60" s="167" t="s">
        <v>38</v>
      </c>
      <c r="B60" s="167" t="str">
        <f>'将来負担比率（分子）の構造'!I$48</f>
        <v>-</v>
      </c>
      <c r="C60" s="167"/>
      <c r="D60" s="167"/>
      <c r="E60" s="167" t="str">
        <f>'将来負担比率（分子）の構造'!J$48</f>
        <v>-</v>
      </c>
      <c r="F60" s="167"/>
      <c r="G60" s="167"/>
      <c r="H60" s="167" t="str">
        <f>'将来負担比率（分子）の構造'!K$48</f>
        <v>-</v>
      </c>
      <c r="I60" s="167"/>
      <c r="J60" s="167"/>
      <c r="K60" s="167" t="str">
        <f>'将来負担比率（分子）の構造'!L$48</f>
        <v>-</v>
      </c>
      <c r="L60" s="167"/>
      <c r="M60" s="167"/>
      <c r="N60" s="167" t="str">
        <f>'将来負担比率（分子）の構造'!M$48</f>
        <v>-</v>
      </c>
      <c r="O60" s="167"/>
      <c r="P60" s="167"/>
    </row>
    <row r="61" spans="1:16" x14ac:dyDescent="0.15">
      <c r="A61" s="167" t="s">
        <v>36</v>
      </c>
      <c r="B61" s="167" t="str">
        <f>'将来負担比率（分子）の構造'!I$46</f>
        <v>-</v>
      </c>
      <c r="C61" s="167"/>
      <c r="D61" s="167"/>
      <c r="E61" s="167" t="str">
        <f>'将来負担比率（分子）の構造'!J$46</f>
        <v>-</v>
      </c>
      <c r="F61" s="167"/>
      <c r="G61" s="167"/>
      <c r="H61" s="167" t="str">
        <f>'将来負担比率（分子）の構造'!K$46</f>
        <v>-</v>
      </c>
      <c r="I61" s="167"/>
      <c r="J61" s="167"/>
      <c r="K61" s="167" t="str">
        <f>'将来負担比率（分子）の構造'!L$46</f>
        <v>-</v>
      </c>
      <c r="L61" s="167"/>
      <c r="M61" s="167"/>
      <c r="N61" s="167" t="str">
        <f>'将来負担比率（分子）の構造'!M$46</f>
        <v>-</v>
      </c>
      <c r="O61" s="167"/>
      <c r="P61" s="167"/>
    </row>
    <row r="62" spans="1:16" x14ac:dyDescent="0.15">
      <c r="A62" s="167" t="s">
        <v>35</v>
      </c>
      <c r="B62" s="167">
        <f>'将来負担比率（分子）の構造'!I$45</f>
        <v>331</v>
      </c>
      <c r="C62" s="167"/>
      <c r="D62" s="167"/>
      <c r="E62" s="167">
        <f>'将来負担比率（分子）の構造'!J$45</f>
        <v>315</v>
      </c>
      <c r="F62" s="167"/>
      <c r="G62" s="167"/>
      <c r="H62" s="167">
        <f>'将来負担比率（分子）の構造'!K$45</f>
        <v>247</v>
      </c>
      <c r="I62" s="167"/>
      <c r="J62" s="167"/>
      <c r="K62" s="167">
        <f>'将来負担比率（分子）の構造'!L$45</f>
        <v>126</v>
      </c>
      <c r="L62" s="167"/>
      <c r="M62" s="167"/>
      <c r="N62" s="167">
        <f>'将来負担比率（分子）の構造'!M$45</f>
        <v>117</v>
      </c>
      <c r="O62" s="167"/>
      <c r="P62" s="167"/>
    </row>
    <row r="63" spans="1:16" x14ac:dyDescent="0.15">
      <c r="A63" s="167" t="s">
        <v>34</v>
      </c>
      <c r="B63" s="167">
        <f>'将来負担比率（分子）の構造'!I$44</f>
        <v>203</v>
      </c>
      <c r="C63" s="167"/>
      <c r="D63" s="167"/>
      <c r="E63" s="167">
        <f>'将来負担比率（分子）の構造'!J$44</f>
        <v>486</v>
      </c>
      <c r="F63" s="167"/>
      <c r="G63" s="167"/>
      <c r="H63" s="167">
        <f>'将来負担比率（分子）の構造'!K$44</f>
        <v>486</v>
      </c>
      <c r="I63" s="167"/>
      <c r="J63" s="167"/>
      <c r="K63" s="167">
        <f>'将来負担比率（分子）の構造'!L$44</f>
        <v>417</v>
      </c>
      <c r="L63" s="167"/>
      <c r="M63" s="167"/>
      <c r="N63" s="167">
        <f>'将来負担比率（分子）の構造'!M$44</f>
        <v>364</v>
      </c>
      <c r="O63" s="167"/>
      <c r="P63" s="167"/>
    </row>
    <row r="64" spans="1:16" x14ac:dyDescent="0.15">
      <c r="A64" s="167" t="s">
        <v>33</v>
      </c>
      <c r="B64" s="167">
        <f>'将来負担比率（分子）の構造'!I$43</f>
        <v>2314</v>
      </c>
      <c r="C64" s="167"/>
      <c r="D64" s="167"/>
      <c r="E64" s="167">
        <f>'将来負担比率（分子）の構造'!J$43</f>
        <v>2273</v>
      </c>
      <c r="F64" s="167"/>
      <c r="G64" s="167"/>
      <c r="H64" s="167">
        <f>'将来負担比率（分子）の構造'!K$43</f>
        <v>2328</v>
      </c>
      <c r="I64" s="167"/>
      <c r="J64" s="167"/>
      <c r="K64" s="167">
        <f>'将来負担比率（分子）の構造'!L$43</f>
        <v>2511</v>
      </c>
      <c r="L64" s="167"/>
      <c r="M64" s="167"/>
      <c r="N64" s="167">
        <f>'将来負担比率（分子）の構造'!M$43</f>
        <v>2710</v>
      </c>
      <c r="O64" s="167"/>
      <c r="P64" s="167"/>
    </row>
    <row r="65" spans="1:16" x14ac:dyDescent="0.15">
      <c r="A65" s="167" t="s">
        <v>32</v>
      </c>
      <c r="B65" s="167" t="str">
        <f>'将来負担比率（分子）の構造'!I$42</f>
        <v>-</v>
      </c>
      <c r="C65" s="167"/>
      <c r="D65" s="167"/>
      <c r="E65" s="167" t="str">
        <f>'将来負担比率（分子）の構造'!J$42</f>
        <v>-</v>
      </c>
      <c r="F65" s="167"/>
      <c r="G65" s="167"/>
      <c r="H65" s="167" t="str">
        <f>'将来負担比率（分子）の構造'!K$42</f>
        <v>-</v>
      </c>
      <c r="I65" s="167"/>
      <c r="J65" s="167"/>
      <c r="K65" s="167" t="str">
        <f>'将来負担比率（分子）の構造'!L$42</f>
        <v>-</v>
      </c>
      <c r="L65" s="167"/>
      <c r="M65" s="167"/>
      <c r="N65" s="167" t="str">
        <f>'将来負担比率（分子）の構造'!M$42</f>
        <v>-</v>
      </c>
      <c r="O65" s="167"/>
      <c r="P65" s="167"/>
    </row>
    <row r="66" spans="1:16" x14ac:dyDescent="0.15">
      <c r="A66" s="167" t="s">
        <v>31</v>
      </c>
      <c r="B66" s="167">
        <f>'将来負担比率（分子）の構造'!I$41</f>
        <v>5144</v>
      </c>
      <c r="C66" s="167"/>
      <c r="D66" s="167"/>
      <c r="E66" s="167">
        <f>'将来負担比率（分子）の構造'!J$41</f>
        <v>5138</v>
      </c>
      <c r="F66" s="167"/>
      <c r="G66" s="167"/>
      <c r="H66" s="167">
        <f>'将来負担比率（分子）の構造'!K$41</f>
        <v>5141</v>
      </c>
      <c r="I66" s="167"/>
      <c r="J66" s="167"/>
      <c r="K66" s="167">
        <f>'将来負担比率（分子）の構造'!L$41</f>
        <v>4834</v>
      </c>
      <c r="L66" s="167"/>
      <c r="M66" s="167"/>
      <c r="N66" s="167">
        <f>'将来負担比率（分子）の構造'!M$41</f>
        <v>4452</v>
      </c>
      <c r="O66" s="167"/>
      <c r="P66" s="167"/>
    </row>
    <row r="67" spans="1:16" x14ac:dyDescent="0.15">
      <c r="A67" s="167" t="s">
        <v>71</v>
      </c>
      <c r="B67" s="167" t="e">
        <f>NA()</f>
        <v>#N/A</v>
      </c>
      <c r="C67" s="167">
        <f>IF(ISNUMBER('将来負担比率（分子）の構造'!I$53), IF('将来負担比率（分子）の構造'!I$53 &lt; 0, 0, '将来負担比率（分子）の構造'!I$53), NA())</f>
        <v>0</v>
      </c>
      <c r="D67" s="167" t="e">
        <f>NA()</f>
        <v>#N/A</v>
      </c>
      <c r="E67" s="167" t="e">
        <f>NA()</f>
        <v>#N/A</v>
      </c>
      <c r="F67" s="167">
        <f>IF(ISNUMBER('将来負担比率（分子）の構造'!J$53), IF('将来負担比率（分子）の構造'!J$53 &lt; 0, 0, '将来負担比率（分子）の構造'!J$53), NA())</f>
        <v>386</v>
      </c>
      <c r="G67" s="167" t="e">
        <f>NA()</f>
        <v>#N/A</v>
      </c>
      <c r="H67" s="167" t="e">
        <f>NA()</f>
        <v>#N/A</v>
      </c>
      <c r="I67" s="167">
        <f>IF(ISNUMBER('将来負担比率（分子）の構造'!K$53), IF('将来負担比率（分子）の構造'!K$53 &lt; 0, 0, '将来負担比率（分子）の構造'!K$53), NA())</f>
        <v>186</v>
      </c>
      <c r="J67" s="167" t="e">
        <f>NA()</f>
        <v>#N/A</v>
      </c>
      <c r="K67" s="167" t="e">
        <f>NA()</f>
        <v>#N/A</v>
      </c>
      <c r="L67" s="167">
        <f>IF(ISNUMBER('将来負担比率（分子）の構造'!L$53), IF('将来負担比率（分子）の構造'!L$53 &lt; 0, 0, '将来負担比率（分子）の構造'!L$53), NA())</f>
        <v>0</v>
      </c>
      <c r="M67" s="167" t="e">
        <f>NA()</f>
        <v>#N/A</v>
      </c>
      <c r="N67" s="167" t="e">
        <f>NA()</f>
        <v>#N/A</v>
      </c>
      <c r="O67" s="167">
        <f>IF(ISNUMBER('将来負担比率（分子）の構造'!M$53), IF('将来負担比率（分子）の構造'!M$53 &lt; 0, 0, '将来負担比率（分子）の構造'!M$53), NA())</f>
        <v>0</v>
      </c>
      <c r="P67" s="167" t="e">
        <f>NA()</f>
        <v>#N/A</v>
      </c>
    </row>
    <row r="70" spans="1:16" x14ac:dyDescent="0.15">
      <c r="A70" s="169" t="s">
        <v>72</v>
      </c>
      <c r="B70" s="169"/>
      <c r="C70" s="169"/>
      <c r="D70" s="169"/>
      <c r="E70" s="169"/>
      <c r="F70" s="169"/>
    </row>
    <row r="71" spans="1:16" x14ac:dyDescent="0.15">
      <c r="A71" s="170"/>
      <c r="B71" s="170" t="str">
        <f>基金残高に係る経年分析!F54</f>
        <v>R03</v>
      </c>
      <c r="C71" s="170" t="str">
        <f>基金残高に係る経年分析!G54</f>
        <v>R04</v>
      </c>
      <c r="D71" s="170" t="str">
        <f>基金残高に係る経年分析!H54</f>
        <v>R05</v>
      </c>
    </row>
    <row r="72" spans="1:16" x14ac:dyDescent="0.15">
      <c r="A72" s="170" t="s">
        <v>73</v>
      </c>
      <c r="B72" s="171">
        <f>基金残高に係る経年分析!F55</f>
        <v>1000</v>
      </c>
      <c r="C72" s="171">
        <f>基金残高に係る経年分析!G55</f>
        <v>1124</v>
      </c>
      <c r="D72" s="171">
        <f>基金残高に係る経年分析!H55</f>
        <v>1000</v>
      </c>
    </row>
    <row r="73" spans="1:16" x14ac:dyDescent="0.15">
      <c r="A73" s="170" t="s">
        <v>74</v>
      </c>
      <c r="B73" s="171">
        <f>基金残高に係る経年分析!F56</f>
        <v>105</v>
      </c>
      <c r="C73" s="171">
        <f>基金残高に係る経年分析!G56</f>
        <v>233</v>
      </c>
      <c r="D73" s="171">
        <f>基金残高に係る経年分析!H56</f>
        <v>258</v>
      </c>
    </row>
    <row r="74" spans="1:16" x14ac:dyDescent="0.15">
      <c r="A74" s="170" t="s">
        <v>75</v>
      </c>
      <c r="B74" s="171">
        <f>基金残高に係る経年分析!F57</f>
        <v>1445</v>
      </c>
      <c r="C74" s="171">
        <f>基金残高に係る経年分析!G57</f>
        <v>1170</v>
      </c>
      <c r="D74" s="171">
        <f>基金残高に係る経年分析!H57</f>
        <v>1148</v>
      </c>
    </row>
  </sheetData>
  <sheetProtection algorithmName="SHA-512" hashValue="SKDesadb0HCdINRBNf67pX1q+DWTjKa2Puhoxe4C/Rp636r/fyNZGVKAzshV/mHQ5hhpikUGBJ8QwGCAjbb5SA==" saltValue="G+9jjyiSK8+JHNd8DS2l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6" customWidth="1"/>
    <col min="2" max="2" width="2.375" style="206" customWidth="1"/>
    <col min="3" max="16" width="2.625" style="206" customWidth="1"/>
    <col min="17" max="17" width="2.375" style="206" customWidth="1"/>
    <col min="18" max="95" width="1.625" style="206" customWidth="1"/>
    <col min="96" max="133" width="1.625" style="218" customWidth="1"/>
    <col min="134" max="143" width="1.625" style="206" customWidth="1"/>
    <col min="144" max="16384" width="0" style="206" hidden="1"/>
  </cols>
  <sheetData>
    <row r="1" spans="2:143" ht="22.5" customHeight="1" thickBot="1" x14ac:dyDescent="0.2">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589" t="s">
        <v>202</v>
      </c>
      <c r="DI1" s="590"/>
      <c r="DJ1" s="590"/>
      <c r="DK1" s="590"/>
      <c r="DL1" s="590"/>
      <c r="DM1" s="590"/>
      <c r="DN1" s="591"/>
      <c r="DO1" s="206"/>
      <c r="DP1" s="589" t="s">
        <v>203</v>
      </c>
      <c r="DQ1" s="590"/>
      <c r="DR1" s="590"/>
      <c r="DS1" s="590"/>
      <c r="DT1" s="590"/>
      <c r="DU1" s="590"/>
      <c r="DV1" s="590"/>
      <c r="DW1" s="590"/>
      <c r="DX1" s="590"/>
      <c r="DY1" s="590"/>
      <c r="DZ1" s="590"/>
      <c r="EA1" s="590"/>
      <c r="EB1" s="590"/>
      <c r="EC1" s="591"/>
      <c r="ED1" s="205"/>
      <c r="EE1" s="205"/>
      <c r="EF1" s="205"/>
      <c r="EG1" s="205"/>
      <c r="EH1" s="205"/>
      <c r="EI1" s="205"/>
      <c r="EJ1" s="205"/>
      <c r="EK1" s="205"/>
      <c r="EL1" s="205"/>
      <c r="EM1" s="205"/>
    </row>
    <row r="2" spans="2:143" ht="22.5" customHeight="1" x14ac:dyDescent="0.15">
      <c r="B2" s="207" t="s">
        <v>204</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4296484</v>
      </c>
      <c r="S5" s="600"/>
      <c r="T5" s="600"/>
      <c r="U5" s="600"/>
      <c r="V5" s="600"/>
      <c r="W5" s="600"/>
      <c r="X5" s="600"/>
      <c r="Y5" s="601"/>
      <c r="Z5" s="602">
        <v>42.7</v>
      </c>
      <c r="AA5" s="602"/>
      <c r="AB5" s="602"/>
      <c r="AC5" s="602"/>
      <c r="AD5" s="603">
        <v>4296484</v>
      </c>
      <c r="AE5" s="603"/>
      <c r="AF5" s="603"/>
      <c r="AG5" s="603"/>
      <c r="AH5" s="603"/>
      <c r="AI5" s="603"/>
      <c r="AJ5" s="603"/>
      <c r="AK5" s="603"/>
      <c r="AL5" s="604">
        <v>73.900000000000006</v>
      </c>
      <c r="AM5" s="605"/>
      <c r="AN5" s="605"/>
      <c r="AO5" s="606"/>
      <c r="AP5" s="596" t="s">
        <v>216</v>
      </c>
      <c r="AQ5" s="597"/>
      <c r="AR5" s="597"/>
      <c r="AS5" s="597"/>
      <c r="AT5" s="597"/>
      <c r="AU5" s="597"/>
      <c r="AV5" s="597"/>
      <c r="AW5" s="597"/>
      <c r="AX5" s="597"/>
      <c r="AY5" s="597"/>
      <c r="AZ5" s="597"/>
      <c r="BA5" s="597"/>
      <c r="BB5" s="597"/>
      <c r="BC5" s="597"/>
      <c r="BD5" s="597"/>
      <c r="BE5" s="597"/>
      <c r="BF5" s="598"/>
      <c r="BG5" s="610">
        <v>4296484</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73970</v>
      </c>
      <c r="S6" s="611"/>
      <c r="T6" s="611"/>
      <c r="U6" s="611"/>
      <c r="V6" s="611"/>
      <c r="W6" s="611"/>
      <c r="X6" s="611"/>
      <c r="Y6" s="612"/>
      <c r="Z6" s="613">
        <v>0.7</v>
      </c>
      <c r="AA6" s="613"/>
      <c r="AB6" s="613"/>
      <c r="AC6" s="613"/>
      <c r="AD6" s="614">
        <v>73970</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4296484</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79052</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79052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1413</v>
      </c>
      <c r="S7" s="611"/>
      <c r="T7" s="611"/>
      <c r="U7" s="611"/>
      <c r="V7" s="611"/>
      <c r="W7" s="611"/>
      <c r="X7" s="611"/>
      <c r="Y7" s="612"/>
      <c r="Z7" s="613">
        <v>0</v>
      </c>
      <c r="AA7" s="613"/>
      <c r="AB7" s="613"/>
      <c r="AC7" s="613"/>
      <c r="AD7" s="614">
        <v>1413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1901314</v>
      </c>
      <c r="BH7" s="611"/>
      <c r="BI7" s="611"/>
      <c r="BJ7" s="611"/>
      <c r="BK7" s="611"/>
      <c r="BL7" s="611"/>
      <c r="BM7" s="611"/>
      <c r="BN7" s="612"/>
      <c r="BO7" s="613">
        <v>44.3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1233860</v>
      </c>
      <c r="CS7" s="611"/>
      <c r="CT7" s="611"/>
      <c r="CU7" s="611"/>
      <c r="CV7" s="611"/>
      <c r="CW7" s="611"/>
      <c r="CX7" s="611"/>
      <c r="CY7" s="612"/>
      <c r="CZ7" s="613">
        <v>13.2</v>
      </c>
      <c r="DA7" s="613"/>
      <c r="DB7" s="613"/>
      <c r="DC7" s="613"/>
      <c r="DD7" s="619">
        <v>1106</v>
      </c>
      <c r="DE7" s="611"/>
      <c r="DF7" s="611"/>
      <c r="DG7" s="611"/>
      <c r="DH7" s="611"/>
      <c r="DI7" s="611"/>
      <c r="DJ7" s="611"/>
      <c r="DK7" s="611"/>
      <c r="DL7" s="611"/>
      <c r="DM7" s="611"/>
      <c r="DN7" s="611"/>
      <c r="DO7" s="611"/>
      <c r="DP7" s="612"/>
      <c r="DQ7" s="619">
        <v>1133742</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27461</v>
      </c>
      <c r="S8" s="611"/>
      <c r="T8" s="611"/>
      <c r="U8" s="611"/>
      <c r="V8" s="611"/>
      <c r="W8" s="611"/>
      <c r="X8" s="611"/>
      <c r="Y8" s="612"/>
      <c r="Z8" s="613">
        <v>0.3</v>
      </c>
      <c r="AA8" s="613"/>
      <c r="AB8" s="613"/>
      <c r="AC8" s="613"/>
      <c r="AD8" s="614">
        <v>27461</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50070</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3847705</v>
      </c>
      <c r="CS8" s="611"/>
      <c r="CT8" s="611"/>
      <c r="CU8" s="611"/>
      <c r="CV8" s="611"/>
      <c r="CW8" s="611"/>
      <c r="CX8" s="611"/>
      <c r="CY8" s="612"/>
      <c r="CZ8" s="613">
        <v>41</v>
      </c>
      <c r="DA8" s="613"/>
      <c r="DB8" s="613"/>
      <c r="DC8" s="613"/>
      <c r="DD8" s="619">
        <v>6603</v>
      </c>
      <c r="DE8" s="611"/>
      <c r="DF8" s="611"/>
      <c r="DG8" s="611"/>
      <c r="DH8" s="611"/>
      <c r="DI8" s="611"/>
      <c r="DJ8" s="611"/>
      <c r="DK8" s="611"/>
      <c r="DL8" s="611"/>
      <c r="DM8" s="611"/>
      <c r="DN8" s="611"/>
      <c r="DO8" s="611"/>
      <c r="DP8" s="612"/>
      <c r="DQ8" s="619">
        <v>1868269</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30936</v>
      </c>
      <c r="S9" s="611"/>
      <c r="T9" s="611"/>
      <c r="U9" s="611"/>
      <c r="V9" s="611"/>
      <c r="W9" s="611"/>
      <c r="X9" s="611"/>
      <c r="Y9" s="612"/>
      <c r="Z9" s="613">
        <v>0.3</v>
      </c>
      <c r="AA9" s="613"/>
      <c r="AB9" s="613"/>
      <c r="AC9" s="613"/>
      <c r="AD9" s="614">
        <v>30936</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1565090</v>
      </c>
      <c r="BH9" s="611"/>
      <c r="BI9" s="611"/>
      <c r="BJ9" s="611"/>
      <c r="BK9" s="611"/>
      <c r="BL9" s="611"/>
      <c r="BM9" s="611"/>
      <c r="BN9" s="612"/>
      <c r="BO9" s="613">
        <v>36.4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1140908</v>
      </c>
      <c r="CS9" s="611"/>
      <c r="CT9" s="611"/>
      <c r="CU9" s="611"/>
      <c r="CV9" s="611"/>
      <c r="CW9" s="611"/>
      <c r="CX9" s="611"/>
      <c r="CY9" s="612"/>
      <c r="CZ9" s="613">
        <v>12.2</v>
      </c>
      <c r="DA9" s="613"/>
      <c r="DB9" s="613"/>
      <c r="DC9" s="613"/>
      <c r="DD9" s="619">
        <v>32682</v>
      </c>
      <c r="DE9" s="611"/>
      <c r="DF9" s="611"/>
      <c r="DG9" s="611"/>
      <c r="DH9" s="611"/>
      <c r="DI9" s="611"/>
      <c r="DJ9" s="611"/>
      <c r="DK9" s="611"/>
      <c r="DL9" s="611"/>
      <c r="DM9" s="611"/>
      <c r="DN9" s="611"/>
      <c r="DO9" s="611"/>
      <c r="DP9" s="612"/>
      <c r="DQ9" s="619">
        <v>995461</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127934</v>
      </c>
      <c r="BH10" s="611"/>
      <c r="BI10" s="611"/>
      <c r="BJ10" s="611"/>
      <c r="BK10" s="611"/>
      <c r="BL10" s="611"/>
      <c r="BM10" s="611"/>
      <c r="BN10" s="612"/>
      <c r="BO10" s="613">
        <v>3</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500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698980</v>
      </c>
      <c r="S11" s="611"/>
      <c r="T11" s="611"/>
      <c r="U11" s="611"/>
      <c r="V11" s="611"/>
      <c r="W11" s="611"/>
      <c r="X11" s="611"/>
      <c r="Y11" s="612"/>
      <c r="Z11" s="615">
        <v>6.9</v>
      </c>
      <c r="AA11" s="616"/>
      <c r="AB11" s="616"/>
      <c r="AC11" s="622"/>
      <c r="AD11" s="619">
        <v>698980</v>
      </c>
      <c r="AE11" s="611"/>
      <c r="AF11" s="611"/>
      <c r="AG11" s="611"/>
      <c r="AH11" s="611"/>
      <c r="AI11" s="611"/>
      <c r="AJ11" s="611"/>
      <c r="AK11" s="612"/>
      <c r="AL11" s="615">
        <v>12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158220</v>
      </c>
      <c r="BH11" s="611"/>
      <c r="BI11" s="611"/>
      <c r="BJ11" s="611"/>
      <c r="BK11" s="611"/>
      <c r="BL11" s="611"/>
      <c r="BM11" s="611"/>
      <c r="BN11" s="612"/>
      <c r="BO11" s="613">
        <v>3.7</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18538</v>
      </c>
      <c r="CS11" s="611"/>
      <c r="CT11" s="611"/>
      <c r="CU11" s="611"/>
      <c r="CV11" s="611"/>
      <c r="CW11" s="611"/>
      <c r="CX11" s="611"/>
      <c r="CY11" s="612"/>
      <c r="CZ11" s="613">
        <v>0.2</v>
      </c>
      <c r="DA11" s="613"/>
      <c r="DB11" s="613"/>
      <c r="DC11" s="613"/>
      <c r="DD11" s="619">
        <v>2859</v>
      </c>
      <c r="DE11" s="611"/>
      <c r="DF11" s="611"/>
      <c r="DG11" s="611"/>
      <c r="DH11" s="611"/>
      <c r="DI11" s="611"/>
      <c r="DJ11" s="611"/>
      <c r="DK11" s="611"/>
      <c r="DL11" s="611"/>
      <c r="DM11" s="611"/>
      <c r="DN11" s="611"/>
      <c r="DO11" s="611"/>
      <c r="DP11" s="612"/>
      <c r="DQ11" s="619">
        <v>15889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2048754</v>
      </c>
      <c r="BH12" s="611"/>
      <c r="BI12" s="611"/>
      <c r="BJ12" s="611"/>
      <c r="BK12" s="611"/>
      <c r="BL12" s="611"/>
      <c r="BM12" s="611"/>
      <c r="BN12" s="612"/>
      <c r="BO12" s="613">
        <v>47.7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86574</v>
      </c>
      <c r="CS12" s="611"/>
      <c r="CT12" s="611"/>
      <c r="CU12" s="611"/>
      <c r="CV12" s="611"/>
      <c r="CW12" s="611"/>
      <c r="CX12" s="611"/>
      <c r="CY12" s="612"/>
      <c r="CZ12" s="613">
        <v>0.9</v>
      </c>
      <c r="DA12" s="613"/>
      <c r="DB12" s="613"/>
      <c r="DC12" s="613"/>
      <c r="DD12" s="619" t="s">
        <v>122</v>
      </c>
      <c r="DE12" s="611"/>
      <c r="DF12" s="611"/>
      <c r="DG12" s="611"/>
      <c r="DH12" s="611"/>
      <c r="DI12" s="611"/>
      <c r="DJ12" s="611"/>
      <c r="DK12" s="611"/>
      <c r="DL12" s="611"/>
      <c r="DM12" s="611"/>
      <c r="DN12" s="611"/>
      <c r="DO12" s="611"/>
      <c r="DP12" s="612"/>
      <c r="DQ12" s="619">
        <v>82574</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2048178</v>
      </c>
      <c r="BH13" s="611"/>
      <c r="BI13" s="611"/>
      <c r="BJ13" s="611"/>
      <c r="BK13" s="611"/>
      <c r="BL13" s="611"/>
      <c r="BM13" s="611"/>
      <c r="BN13" s="612"/>
      <c r="BO13" s="613">
        <v>47.7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753084</v>
      </c>
      <c r="CS13" s="611"/>
      <c r="CT13" s="611"/>
      <c r="CU13" s="611"/>
      <c r="CV13" s="611"/>
      <c r="CW13" s="611"/>
      <c r="CX13" s="611"/>
      <c r="CY13" s="612"/>
      <c r="CZ13" s="613">
        <v>8</v>
      </c>
      <c r="DA13" s="613"/>
      <c r="DB13" s="613"/>
      <c r="DC13" s="613"/>
      <c r="DD13" s="619">
        <v>264806</v>
      </c>
      <c r="DE13" s="611"/>
      <c r="DF13" s="611"/>
      <c r="DG13" s="611"/>
      <c r="DH13" s="611"/>
      <c r="DI13" s="611"/>
      <c r="DJ13" s="611"/>
      <c r="DK13" s="611"/>
      <c r="DL13" s="611"/>
      <c r="DM13" s="611"/>
      <c r="DN13" s="611"/>
      <c r="DO13" s="611"/>
      <c r="DP13" s="612"/>
      <c r="DQ13" s="619">
        <v>639935</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80</v>
      </c>
      <c r="S14" s="611"/>
      <c r="T14" s="611"/>
      <c r="U14" s="611"/>
      <c r="V14" s="611"/>
      <c r="W14" s="611"/>
      <c r="X14" s="611"/>
      <c r="Y14" s="612"/>
      <c r="Z14" s="613">
        <v>0</v>
      </c>
      <c r="AA14" s="613"/>
      <c r="AB14" s="613"/>
      <c r="AC14" s="613"/>
      <c r="AD14" s="614">
        <v>80</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99977</v>
      </c>
      <c r="BH14" s="611"/>
      <c r="BI14" s="611"/>
      <c r="BJ14" s="611"/>
      <c r="BK14" s="611"/>
      <c r="BL14" s="611"/>
      <c r="BM14" s="611"/>
      <c r="BN14" s="612"/>
      <c r="BO14" s="613">
        <v>2.2999999999999998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458362</v>
      </c>
      <c r="CS14" s="611"/>
      <c r="CT14" s="611"/>
      <c r="CU14" s="611"/>
      <c r="CV14" s="611"/>
      <c r="CW14" s="611"/>
      <c r="CX14" s="611"/>
      <c r="CY14" s="612"/>
      <c r="CZ14" s="613">
        <v>4.9000000000000004</v>
      </c>
      <c r="DA14" s="613"/>
      <c r="DB14" s="613"/>
      <c r="DC14" s="613"/>
      <c r="DD14" s="619" t="s">
        <v>122</v>
      </c>
      <c r="DE14" s="611"/>
      <c r="DF14" s="611"/>
      <c r="DG14" s="611"/>
      <c r="DH14" s="611"/>
      <c r="DI14" s="611"/>
      <c r="DJ14" s="611"/>
      <c r="DK14" s="611"/>
      <c r="DL14" s="611"/>
      <c r="DM14" s="611"/>
      <c r="DN14" s="611"/>
      <c r="DO14" s="611"/>
      <c r="DP14" s="612"/>
      <c r="DQ14" s="619">
        <v>456717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246439</v>
      </c>
      <c r="BH15" s="611"/>
      <c r="BI15" s="611"/>
      <c r="BJ15" s="611"/>
      <c r="BK15" s="611"/>
      <c r="BL15" s="611"/>
      <c r="BM15" s="611"/>
      <c r="BN15" s="612"/>
      <c r="BO15" s="613">
        <v>5.7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1218315</v>
      </c>
      <c r="CS15" s="611"/>
      <c r="CT15" s="611"/>
      <c r="CU15" s="611"/>
      <c r="CV15" s="611"/>
      <c r="CW15" s="611"/>
      <c r="CX15" s="611"/>
      <c r="CY15" s="612"/>
      <c r="CZ15" s="613">
        <v>13</v>
      </c>
      <c r="DA15" s="613"/>
      <c r="DB15" s="613"/>
      <c r="DC15" s="613"/>
      <c r="DD15" s="619">
        <v>278431</v>
      </c>
      <c r="DE15" s="611"/>
      <c r="DF15" s="611"/>
      <c r="DG15" s="611"/>
      <c r="DH15" s="611"/>
      <c r="DI15" s="611"/>
      <c r="DJ15" s="611"/>
      <c r="DK15" s="611"/>
      <c r="DL15" s="611"/>
      <c r="DM15" s="611"/>
      <c r="DN15" s="611"/>
      <c r="DO15" s="611"/>
      <c r="DP15" s="612"/>
      <c r="DQ15" s="619">
        <v>865594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9560</v>
      </c>
      <c r="S16" s="611"/>
      <c r="T16" s="611"/>
      <c r="U16" s="611"/>
      <c r="V16" s="611"/>
      <c r="W16" s="611"/>
      <c r="X16" s="611"/>
      <c r="Y16" s="612"/>
      <c r="Z16" s="613">
        <v>0.1</v>
      </c>
      <c r="AA16" s="613"/>
      <c r="AB16" s="613"/>
      <c r="AC16" s="613"/>
      <c r="AD16" s="614">
        <v>9560</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75695</v>
      </c>
      <c r="S17" s="611"/>
      <c r="T17" s="611"/>
      <c r="U17" s="611"/>
      <c r="V17" s="611"/>
      <c r="W17" s="611"/>
      <c r="X17" s="611"/>
      <c r="Y17" s="612"/>
      <c r="Z17" s="613">
        <v>0.8</v>
      </c>
      <c r="AA17" s="613"/>
      <c r="AB17" s="613"/>
      <c r="AC17" s="613"/>
      <c r="AD17" s="614">
        <v>75695</v>
      </c>
      <c r="AE17" s="614"/>
      <c r="AF17" s="614"/>
      <c r="AG17" s="614"/>
      <c r="AH17" s="614"/>
      <c r="AI17" s="614"/>
      <c r="AJ17" s="614"/>
      <c r="AK17" s="614"/>
      <c r="AL17" s="615">
        <v>1.3</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543773</v>
      </c>
      <c r="CS17" s="611"/>
      <c r="CT17" s="611"/>
      <c r="CU17" s="611"/>
      <c r="CV17" s="611"/>
      <c r="CW17" s="611"/>
      <c r="CX17" s="611"/>
      <c r="CY17" s="612"/>
      <c r="CZ17" s="613">
        <v>5.8</v>
      </c>
      <c r="DA17" s="613"/>
      <c r="DB17" s="613"/>
      <c r="DC17" s="613"/>
      <c r="DD17" s="619" t="s">
        <v>122</v>
      </c>
      <c r="DE17" s="611"/>
      <c r="DF17" s="611"/>
      <c r="DG17" s="611"/>
      <c r="DH17" s="611"/>
      <c r="DI17" s="611"/>
      <c r="DJ17" s="611"/>
      <c r="DK17" s="611"/>
      <c r="DL17" s="611"/>
      <c r="DM17" s="611"/>
      <c r="DN17" s="611"/>
      <c r="DO17" s="611"/>
      <c r="DP17" s="612"/>
      <c r="DQ17" s="619">
        <v>543773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45293</v>
      </c>
      <c r="S18" s="611"/>
      <c r="T18" s="611"/>
      <c r="U18" s="611"/>
      <c r="V18" s="611"/>
      <c r="W18" s="611"/>
      <c r="X18" s="611"/>
      <c r="Y18" s="612"/>
      <c r="Z18" s="613">
        <v>0.4</v>
      </c>
      <c r="AA18" s="613"/>
      <c r="AB18" s="613"/>
      <c r="AC18" s="613"/>
      <c r="AD18" s="614">
        <v>45293</v>
      </c>
      <c r="AE18" s="614"/>
      <c r="AF18" s="614"/>
      <c r="AG18" s="614"/>
      <c r="AH18" s="614"/>
      <c r="AI18" s="614"/>
      <c r="AJ18" s="614"/>
      <c r="AK18" s="614"/>
      <c r="AL18" s="615">
        <v>0.8</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41536</v>
      </c>
      <c r="S19" s="611"/>
      <c r="T19" s="611"/>
      <c r="U19" s="611"/>
      <c r="V19" s="611"/>
      <c r="W19" s="611"/>
      <c r="X19" s="611"/>
      <c r="Y19" s="612"/>
      <c r="Z19" s="613">
        <v>0.4</v>
      </c>
      <c r="AA19" s="613"/>
      <c r="AB19" s="613"/>
      <c r="AC19" s="613"/>
      <c r="AD19" s="614">
        <v>41536</v>
      </c>
      <c r="AE19" s="614"/>
      <c r="AF19" s="614"/>
      <c r="AG19" s="614"/>
      <c r="AH19" s="614"/>
      <c r="AI19" s="614"/>
      <c r="AJ19" s="614"/>
      <c r="AK19" s="614"/>
      <c r="AL19" s="615">
        <v>0.7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3757</v>
      </c>
      <c r="S20" s="611"/>
      <c r="T20" s="611"/>
      <c r="U20" s="611"/>
      <c r="V20" s="611"/>
      <c r="W20" s="611"/>
      <c r="X20" s="611"/>
      <c r="Y20" s="612"/>
      <c r="Z20" s="613">
        <v>0</v>
      </c>
      <c r="AA20" s="613"/>
      <c r="AB20" s="613"/>
      <c r="AC20" s="613"/>
      <c r="AD20" s="614">
        <v>3757</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9380671</v>
      </c>
      <c r="CS20" s="611"/>
      <c r="CT20" s="611"/>
      <c r="CU20" s="611"/>
      <c r="CV20" s="611"/>
      <c r="CW20" s="611"/>
      <c r="CX20" s="611"/>
      <c r="CY20" s="612"/>
      <c r="CZ20" s="613">
        <v>100</v>
      </c>
      <c r="DA20" s="613"/>
      <c r="DB20" s="613"/>
      <c r="DC20" s="613"/>
      <c r="DD20" s="619">
        <v>586487</v>
      </c>
      <c r="DE20" s="611"/>
      <c r="DF20" s="611"/>
      <c r="DG20" s="611"/>
      <c r="DH20" s="611"/>
      <c r="DI20" s="611"/>
      <c r="DJ20" s="611"/>
      <c r="DK20" s="611"/>
      <c r="DL20" s="611"/>
      <c r="DM20" s="611"/>
      <c r="DN20" s="611"/>
      <c r="DO20" s="611"/>
      <c r="DP20" s="612"/>
      <c r="DQ20" s="619">
        <v>6681006</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573350</v>
      </c>
      <c r="S21" s="611"/>
      <c r="T21" s="611"/>
      <c r="U21" s="611"/>
      <c r="V21" s="611"/>
      <c r="W21" s="611"/>
      <c r="X21" s="611"/>
      <c r="Y21" s="612"/>
      <c r="Z21" s="613">
        <v>5.7</v>
      </c>
      <c r="AA21" s="613"/>
      <c r="AB21" s="613"/>
      <c r="AC21" s="613"/>
      <c r="AD21" s="614">
        <v>524851</v>
      </c>
      <c r="AE21" s="614"/>
      <c r="AF21" s="614"/>
      <c r="AG21" s="614"/>
      <c r="AH21" s="614"/>
      <c r="AI21" s="614"/>
      <c r="AJ21" s="614"/>
      <c r="AK21" s="614"/>
      <c r="AL21" s="615">
        <v>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524851</v>
      </c>
      <c r="S22" s="611"/>
      <c r="T22" s="611"/>
      <c r="U22" s="611"/>
      <c r="V22" s="611"/>
      <c r="W22" s="611"/>
      <c r="X22" s="611"/>
      <c r="Y22" s="612"/>
      <c r="Z22" s="613">
        <v>5.2</v>
      </c>
      <c r="AA22" s="613"/>
      <c r="AB22" s="613"/>
      <c r="AC22" s="613"/>
      <c r="AD22" s="614">
        <v>524851</v>
      </c>
      <c r="AE22" s="614"/>
      <c r="AF22" s="614"/>
      <c r="AG22" s="614"/>
      <c r="AH22" s="614"/>
      <c r="AI22" s="614"/>
      <c r="AJ22" s="614"/>
      <c r="AK22" s="614"/>
      <c r="AL22" s="615">
        <v>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48499</v>
      </c>
      <c r="S23" s="611"/>
      <c r="T23" s="611"/>
      <c r="U23" s="611"/>
      <c r="V23" s="611"/>
      <c r="W23" s="611"/>
      <c r="X23" s="611"/>
      <c r="Y23" s="612"/>
      <c r="Z23" s="613">
        <v>0.5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4565376</v>
      </c>
      <c r="CS24" s="600"/>
      <c r="CT24" s="600"/>
      <c r="CU24" s="600"/>
      <c r="CV24" s="600"/>
      <c r="CW24" s="600"/>
      <c r="CX24" s="600"/>
      <c r="CY24" s="601"/>
      <c r="CZ24" s="604">
        <v>48.7</v>
      </c>
      <c r="DA24" s="605"/>
      <c r="DB24" s="605"/>
      <c r="DC24" s="621"/>
      <c r="DD24" s="645">
        <v>2625247</v>
      </c>
      <c r="DE24" s="600"/>
      <c r="DF24" s="600"/>
      <c r="DG24" s="600"/>
      <c r="DH24" s="600"/>
      <c r="DI24" s="600"/>
      <c r="DJ24" s="600"/>
      <c r="DK24" s="601"/>
      <c r="DL24" s="645">
        <v>2405313</v>
      </c>
      <c r="DM24" s="600"/>
      <c r="DN24" s="600"/>
      <c r="DO24" s="600"/>
      <c r="DP24" s="600"/>
      <c r="DQ24" s="600"/>
      <c r="DR24" s="600"/>
      <c r="DS24" s="600"/>
      <c r="DT24" s="600"/>
      <c r="DU24" s="600"/>
      <c r="DV24" s="601"/>
      <c r="DW24" s="604">
        <v>41.1</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5833222</v>
      </c>
      <c r="S25" s="611"/>
      <c r="T25" s="611"/>
      <c r="U25" s="611"/>
      <c r="V25" s="611"/>
      <c r="W25" s="611"/>
      <c r="X25" s="611"/>
      <c r="Y25" s="612"/>
      <c r="Z25" s="613">
        <v>57.9</v>
      </c>
      <c r="AA25" s="613"/>
      <c r="AB25" s="613"/>
      <c r="AC25" s="613"/>
      <c r="AD25" s="614">
        <v>5784723</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1335956</v>
      </c>
      <c r="CS25" s="642"/>
      <c r="CT25" s="642"/>
      <c r="CU25" s="642"/>
      <c r="CV25" s="642"/>
      <c r="CW25" s="642"/>
      <c r="CX25" s="642"/>
      <c r="CY25" s="643"/>
      <c r="CZ25" s="615">
        <v>14.2</v>
      </c>
      <c r="DA25" s="640"/>
      <c r="DB25" s="640"/>
      <c r="DC25" s="644"/>
      <c r="DD25" s="619">
        <v>1139383</v>
      </c>
      <c r="DE25" s="642"/>
      <c r="DF25" s="642"/>
      <c r="DG25" s="642"/>
      <c r="DH25" s="642"/>
      <c r="DI25" s="642"/>
      <c r="DJ25" s="642"/>
      <c r="DK25" s="643"/>
      <c r="DL25" s="619">
        <v>1138590</v>
      </c>
      <c r="DM25" s="642"/>
      <c r="DN25" s="642"/>
      <c r="DO25" s="642"/>
      <c r="DP25" s="642"/>
      <c r="DQ25" s="642"/>
      <c r="DR25" s="642"/>
      <c r="DS25" s="642"/>
      <c r="DT25" s="642"/>
      <c r="DU25" s="642"/>
      <c r="DV25" s="643"/>
      <c r="DW25" s="615">
        <v>19.399999999999999</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3167</v>
      </c>
      <c r="S26" s="611"/>
      <c r="T26" s="611"/>
      <c r="U26" s="611"/>
      <c r="V26" s="611"/>
      <c r="W26" s="611"/>
      <c r="X26" s="611"/>
      <c r="Y26" s="612"/>
      <c r="Z26" s="613">
        <v>0</v>
      </c>
      <c r="AA26" s="613"/>
      <c r="AB26" s="613"/>
      <c r="AC26" s="613"/>
      <c r="AD26" s="614">
        <v>3167</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825723</v>
      </c>
      <c r="CS26" s="611"/>
      <c r="CT26" s="611"/>
      <c r="CU26" s="611"/>
      <c r="CV26" s="611"/>
      <c r="CW26" s="611"/>
      <c r="CX26" s="611"/>
      <c r="CY26" s="612"/>
      <c r="CZ26" s="615">
        <v>8.8000000000000007</v>
      </c>
      <c r="DA26" s="640"/>
      <c r="DB26" s="640"/>
      <c r="DC26" s="644"/>
      <c r="DD26" s="619">
        <v>701912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150372</v>
      </c>
      <c r="S27" s="611"/>
      <c r="T27" s="611"/>
      <c r="U27" s="611"/>
      <c r="V27" s="611"/>
      <c r="W27" s="611"/>
      <c r="X27" s="611"/>
      <c r="Y27" s="612"/>
      <c r="Z27" s="613">
        <v>1.5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4296484</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2685647</v>
      </c>
      <c r="CS27" s="642"/>
      <c r="CT27" s="642"/>
      <c r="CU27" s="642"/>
      <c r="CV27" s="642"/>
      <c r="CW27" s="642"/>
      <c r="CX27" s="642"/>
      <c r="CY27" s="643"/>
      <c r="CZ27" s="615">
        <v>28.6</v>
      </c>
      <c r="DA27" s="640"/>
      <c r="DB27" s="640"/>
      <c r="DC27" s="644"/>
      <c r="DD27" s="619">
        <v>942091</v>
      </c>
      <c r="DE27" s="642"/>
      <c r="DF27" s="642"/>
      <c r="DG27" s="642"/>
      <c r="DH27" s="642"/>
      <c r="DI27" s="642"/>
      <c r="DJ27" s="642"/>
      <c r="DK27" s="643"/>
      <c r="DL27" s="619">
        <v>722950</v>
      </c>
      <c r="DM27" s="642"/>
      <c r="DN27" s="642"/>
      <c r="DO27" s="642"/>
      <c r="DP27" s="642"/>
      <c r="DQ27" s="642"/>
      <c r="DR27" s="642"/>
      <c r="DS27" s="642"/>
      <c r="DT27" s="642"/>
      <c r="DU27" s="642"/>
      <c r="DV27" s="643"/>
      <c r="DW27" s="615">
        <v>12.3</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47252</v>
      </c>
      <c r="S28" s="611"/>
      <c r="T28" s="611"/>
      <c r="U28" s="611"/>
      <c r="V28" s="611"/>
      <c r="W28" s="611"/>
      <c r="X28" s="611"/>
      <c r="Y28" s="612"/>
      <c r="Z28" s="613">
        <v>0.5</v>
      </c>
      <c r="AA28" s="613"/>
      <c r="AB28" s="613"/>
      <c r="AC28" s="613"/>
      <c r="AD28" s="614">
        <v>17349</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543773</v>
      </c>
      <c r="CS28" s="611"/>
      <c r="CT28" s="611"/>
      <c r="CU28" s="611"/>
      <c r="CV28" s="611"/>
      <c r="CW28" s="611"/>
      <c r="CX28" s="611"/>
      <c r="CY28" s="612"/>
      <c r="CZ28" s="615">
        <v>5.8</v>
      </c>
      <c r="DA28" s="640"/>
      <c r="DB28" s="640"/>
      <c r="DC28" s="644"/>
      <c r="DD28" s="619">
        <v>543773</v>
      </c>
      <c r="DE28" s="611"/>
      <c r="DF28" s="611"/>
      <c r="DG28" s="611"/>
      <c r="DH28" s="611"/>
      <c r="DI28" s="611"/>
      <c r="DJ28" s="611"/>
      <c r="DK28" s="612"/>
      <c r="DL28" s="619">
        <v>543773</v>
      </c>
      <c r="DM28" s="611"/>
      <c r="DN28" s="611"/>
      <c r="DO28" s="611"/>
      <c r="DP28" s="611"/>
      <c r="DQ28" s="611"/>
      <c r="DR28" s="611"/>
      <c r="DS28" s="611"/>
      <c r="DT28" s="611"/>
      <c r="DU28" s="611"/>
      <c r="DV28" s="612"/>
      <c r="DW28" s="615">
        <v>9.3000000000000007</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89640</v>
      </c>
      <c r="S29" s="611"/>
      <c r="T29" s="611"/>
      <c r="U29" s="611"/>
      <c r="V29" s="611"/>
      <c r="W29" s="611"/>
      <c r="X29" s="611"/>
      <c r="Y29" s="612"/>
      <c r="Z29" s="613">
        <v>0.9</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543773</v>
      </c>
      <c r="CS29" s="642"/>
      <c r="CT29" s="642"/>
      <c r="CU29" s="642"/>
      <c r="CV29" s="642"/>
      <c r="CW29" s="642"/>
      <c r="CX29" s="642"/>
      <c r="CY29" s="643"/>
      <c r="CZ29" s="615">
        <v>5.8</v>
      </c>
      <c r="DA29" s="640"/>
      <c r="DB29" s="640"/>
      <c r="DC29" s="644"/>
      <c r="DD29" s="619">
        <v>543773</v>
      </c>
      <c r="DE29" s="642"/>
      <c r="DF29" s="642"/>
      <c r="DG29" s="642"/>
      <c r="DH29" s="642"/>
      <c r="DI29" s="642"/>
      <c r="DJ29" s="642"/>
      <c r="DK29" s="643"/>
      <c r="DL29" s="619">
        <v>543773</v>
      </c>
      <c r="DM29" s="642"/>
      <c r="DN29" s="642"/>
      <c r="DO29" s="642"/>
      <c r="DP29" s="642"/>
      <c r="DQ29" s="642"/>
      <c r="DR29" s="642"/>
      <c r="DS29" s="642"/>
      <c r="DT29" s="642"/>
      <c r="DU29" s="642"/>
      <c r="DV29" s="643"/>
      <c r="DW29" s="615">
        <v>9.3000000000000007</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1662240</v>
      </c>
      <c r="S30" s="611"/>
      <c r="T30" s="611"/>
      <c r="U30" s="611"/>
      <c r="V30" s="611"/>
      <c r="W30" s="611"/>
      <c r="X30" s="611"/>
      <c r="Y30" s="612"/>
      <c r="Z30" s="613">
        <v>16.5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532956</v>
      </c>
      <c r="CS30" s="611"/>
      <c r="CT30" s="611"/>
      <c r="CU30" s="611"/>
      <c r="CV30" s="611"/>
      <c r="CW30" s="611"/>
      <c r="CX30" s="611"/>
      <c r="CY30" s="612"/>
      <c r="CZ30" s="615">
        <v>5.7</v>
      </c>
      <c r="DA30" s="640"/>
      <c r="DB30" s="640"/>
      <c r="DC30" s="644"/>
      <c r="DD30" s="619">
        <v>532956</v>
      </c>
      <c r="DE30" s="611"/>
      <c r="DF30" s="611"/>
      <c r="DG30" s="611"/>
      <c r="DH30" s="611"/>
      <c r="DI30" s="611"/>
      <c r="DJ30" s="611"/>
      <c r="DK30" s="612"/>
      <c r="DL30" s="619">
        <v>532956</v>
      </c>
      <c r="DM30" s="611"/>
      <c r="DN30" s="611"/>
      <c r="DO30" s="611"/>
      <c r="DP30" s="611"/>
      <c r="DQ30" s="611"/>
      <c r="DR30" s="611"/>
      <c r="DS30" s="611"/>
      <c r="DT30" s="611"/>
      <c r="DU30" s="611"/>
      <c r="DV30" s="612"/>
      <c r="DW30" s="615">
        <v>9.1</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0"/>
      <c r="AV31" s="210"/>
      <c r="AW31" s="210"/>
      <c r="AX31" s="596" t="s">
        <v>177</v>
      </c>
      <c r="AY31" s="597"/>
      <c r="AZ31" s="597"/>
      <c r="BA31" s="597"/>
      <c r="BB31" s="597"/>
      <c r="BC31" s="597"/>
      <c r="BD31" s="597"/>
      <c r="BE31" s="597"/>
      <c r="BF31" s="598"/>
      <c r="BG31" s="666">
        <v>98.8</v>
      </c>
      <c r="BH31" s="654"/>
      <c r="BI31" s="654"/>
      <c r="BJ31" s="654"/>
      <c r="BK31" s="654"/>
      <c r="BL31" s="654"/>
      <c r="BM31" s="605">
        <v>96.2</v>
      </c>
      <c r="BN31" s="654"/>
      <c r="BO31" s="654"/>
      <c r="BP31" s="654"/>
      <c r="BQ31" s="655"/>
      <c r="BR31" s="666">
        <v>98.8</v>
      </c>
      <c r="BS31" s="654"/>
      <c r="BT31" s="654"/>
      <c r="BU31" s="654"/>
      <c r="BV31" s="654"/>
      <c r="BW31" s="654"/>
      <c r="BX31" s="605">
        <v>95.6</v>
      </c>
      <c r="BY31" s="654"/>
      <c r="BZ31" s="654"/>
      <c r="CA31" s="654"/>
      <c r="CB31" s="655"/>
      <c r="CD31" s="648"/>
      <c r="CE31" s="649"/>
      <c r="CF31" s="607" t="s">
        <v>300</v>
      </c>
      <c r="CG31" s="608"/>
      <c r="CH31" s="608"/>
      <c r="CI31" s="608"/>
      <c r="CJ31" s="608"/>
      <c r="CK31" s="608"/>
      <c r="CL31" s="608"/>
      <c r="CM31" s="608"/>
      <c r="CN31" s="608"/>
      <c r="CO31" s="608"/>
      <c r="CP31" s="608"/>
      <c r="CQ31" s="609"/>
      <c r="CR31" s="610">
        <v>10817</v>
      </c>
      <c r="CS31" s="642"/>
      <c r="CT31" s="642"/>
      <c r="CU31" s="642"/>
      <c r="CV31" s="642"/>
      <c r="CW31" s="642"/>
      <c r="CX31" s="642"/>
      <c r="CY31" s="643"/>
      <c r="CZ31" s="615">
        <v>0.1</v>
      </c>
      <c r="DA31" s="640"/>
      <c r="DB31" s="640"/>
      <c r="DC31" s="644"/>
      <c r="DD31" s="619">
        <v>10817</v>
      </c>
      <c r="DE31" s="642"/>
      <c r="DF31" s="642"/>
      <c r="DG31" s="642"/>
      <c r="DH31" s="642"/>
      <c r="DI31" s="642"/>
      <c r="DJ31" s="642"/>
      <c r="DK31" s="643"/>
      <c r="DL31" s="619">
        <v>10817</v>
      </c>
      <c r="DM31" s="642"/>
      <c r="DN31" s="642"/>
      <c r="DO31" s="642"/>
      <c r="DP31" s="642"/>
      <c r="DQ31" s="642"/>
      <c r="DR31" s="642"/>
      <c r="DS31" s="642"/>
      <c r="DT31" s="642"/>
      <c r="DU31" s="642"/>
      <c r="DV31" s="643"/>
      <c r="DW31" s="615">
        <v>0.2</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810472</v>
      </c>
      <c r="S32" s="611"/>
      <c r="T32" s="611"/>
      <c r="U32" s="611"/>
      <c r="V32" s="611"/>
      <c r="W32" s="611"/>
      <c r="X32" s="611"/>
      <c r="Y32" s="612"/>
      <c r="Z32" s="613">
        <v>8.1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6" t="s">
        <v>302</v>
      </c>
      <c r="AX32" s="607" t="s">
        <v>303</v>
      </c>
      <c r="AY32" s="608"/>
      <c r="AZ32" s="608"/>
      <c r="BA32" s="608"/>
      <c r="BB32" s="608"/>
      <c r="BC32" s="608"/>
      <c r="BD32" s="608"/>
      <c r="BE32" s="608"/>
      <c r="BF32" s="609"/>
      <c r="BG32" s="667">
        <v>98.3</v>
      </c>
      <c r="BH32" s="642"/>
      <c r="BI32" s="642"/>
      <c r="BJ32" s="642"/>
      <c r="BK32" s="642"/>
      <c r="BL32" s="642"/>
      <c r="BM32" s="616">
        <v>95.2</v>
      </c>
      <c r="BN32" s="642"/>
      <c r="BO32" s="642"/>
      <c r="BP32" s="642"/>
      <c r="BQ32" s="665"/>
      <c r="BR32" s="667">
        <v>98.4</v>
      </c>
      <c r="BS32" s="642"/>
      <c r="BT32" s="642"/>
      <c r="BU32" s="642"/>
      <c r="BV32" s="642"/>
      <c r="BW32" s="642"/>
      <c r="BX32" s="616">
        <v>94</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13820</v>
      </c>
      <c r="S33" s="611"/>
      <c r="T33" s="611"/>
      <c r="U33" s="611"/>
      <c r="V33" s="611"/>
      <c r="W33" s="611"/>
      <c r="X33" s="611"/>
      <c r="Y33" s="612"/>
      <c r="Z33" s="613">
        <v>0.1</v>
      </c>
      <c r="AA33" s="613"/>
      <c r="AB33" s="613"/>
      <c r="AC33" s="613"/>
      <c r="AD33" s="614">
        <v>6067</v>
      </c>
      <c r="AE33" s="614"/>
      <c r="AF33" s="614"/>
      <c r="AG33" s="614"/>
      <c r="AH33" s="614"/>
      <c r="AI33" s="614"/>
      <c r="AJ33" s="614"/>
      <c r="AK33" s="614"/>
      <c r="AL33" s="615">
        <v>0.1</v>
      </c>
      <c r="AM33" s="616"/>
      <c r="AN33" s="616"/>
      <c r="AO33" s="617"/>
      <c r="AP33" s="660"/>
      <c r="AQ33" s="661"/>
      <c r="AR33" s="661"/>
      <c r="AS33" s="661"/>
      <c r="AT33" s="664"/>
      <c r="AU33" s="211"/>
      <c r="AV33" s="211"/>
      <c r="AW33" s="211"/>
      <c r="AX33" s="631" t="s">
        <v>306</v>
      </c>
      <c r="AY33" s="632"/>
      <c r="AZ33" s="632"/>
      <c r="BA33" s="632"/>
      <c r="BB33" s="632"/>
      <c r="BC33" s="632"/>
      <c r="BD33" s="632"/>
      <c r="BE33" s="632"/>
      <c r="BF33" s="633"/>
      <c r="BG33" s="668">
        <v>99.1</v>
      </c>
      <c r="BH33" s="669"/>
      <c r="BI33" s="669"/>
      <c r="BJ33" s="669"/>
      <c r="BK33" s="669"/>
      <c r="BL33" s="669"/>
      <c r="BM33" s="670">
        <v>96.8</v>
      </c>
      <c r="BN33" s="669"/>
      <c r="BO33" s="669"/>
      <c r="BP33" s="669"/>
      <c r="BQ33" s="671"/>
      <c r="BR33" s="668">
        <v>99.2</v>
      </c>
      <c r="BS33" s="669"/>
      <c r="BT33" s="669"/>
      <c r="BU33" s="669"/>
      <c r="BV33" s="669"/>
      <c r="BW33" s="669"/>
      <c r="BX33" s="670">
        <v>96.6</v>
      </c>
      <c r="BY33" s="669"/>
      <c r="BZ33" s="669"/>
      <c r="CA33" s="669"/>
      <c r="CB33" s="671"/>
      <c r="CD33" s="607" t="s">
        <v>307</v>
      </c>
      <c r="CE33" s="608"/>
      <c r="CF33" s="608"/>
      <c r="CG33" s="608"/>
      <c r="CH33" s="608"/>
      <c r="CI33" s="608"/>
      <c r="CJ33" s="608"/>
      <c r="CK33" s="608"/>
      <c r="CL33" s="608"/>
      <c r="CM33" s="608"/>
      <c r="CN33" s="608"/>
      <c r="CO33" s="608"/>
      <c r="CP33" s="608"/>
      <c r="CQ33" s="609"/>
      <c r="CR33" s="610">
        <v>4228808</v>
      </c>
      <c r="CS33" s="642"/>
      <c r="CT33" s="642"/>
      <c r="CU33" s="642"/>
      <c r="CV33" s="642"/>
      <c r="CW33" s="642"/>
      <c r="CX33" s="642"/>
      <c r="CY33" s="643"/>
      <c r="CZ33" s="615">
        <v>45.1</v>
      </c>
      <c r="DA33" s="640"/>
      <c r="DB33" s="640"/>
      <c r="DC33" s="644"/>
      <c r="DD33" s="619">
        <v>3795826</v>
      </c>
      <c r="DE33" s="642"/>
      <c r="DF33" s="642"/>
      <c r="DG33" s="642"/>
      <c r="DH33" s="642"/>
      <c r="DI33" s="642"/>
      <c r="DJ33" s="642"/>
      <c r="DK33" s="643"/>
      <c r="DL33" s="619">
        <v>2984211</v>
      </c>
      <c r="DM33" s="642"/>
      <c r="DN33" s="642"/>
      <c r="DO33" s="642"/>
      <c r="DP33" s="642"/>
      <c r="DQ33" s="642"/>
      <c r="DR33" s="642"/>
      <c r="DS33" s="642"/>
      <c r="DT33" s="642"/>
      <c r="DU33" s="642"/>
      <c r="DV33" s="643"/>
      <c r="DW33" s="615">
        <v>50.9</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107688</v>
      </c>
      <c r="S34" s="611"/>
      <c r="T34" s="611"/>
      <c r="U34" s="611"/>
      <c r="V34" s="611"/>
      <c r="W34" s="611"/>
      <c r="X34" s="611"/>
      <c r="Y34" s="612"/>
      <c r="Z34" s="613">
        <v>1.1000000000000001</v>
      </c>
      <c r="AA34" s="613"/>
      <c r="AB34" s="613"/>
      <c r="AC34" s="613"/>
      <c r="AD34" s="614" t="s">
        <v>122</v>
      </c>
      <c r="AE34" s="614"/>
      <c r="AF34" s="614"/>
      <c r="AG34" s="614"/>
      <c r="AH34" s="614"/>
      <c r="AI34" s="614"/>
      <c r="AJ34" s="614"/>
      <c r="AK34" s="614"/>
      <c r="AL34" s="615" t="s">
        <v>122</v>
      </c>
      <c r="AM34" s="616"/>
      <c r="AN34" s="616"/>
      <c r="AO34" s="617"/>
      <c r="AP34" s="214"/>
      <c r="AQ34" s="215"/>
      <c r="AS34" s="210"/>
      <c r="AT34" s="210"/>
      <c r="AU34" s="210"/>
      <c r="AV34" s="210"/>
      <c r="AW34" s="210"/>
      <c r="AX34" s="210"/>
      <c r="AY34" s="210"/>
      <c r="AZ34" s="210"/>
      <c r="BA34" s="210"/>
      <c r="BB34" s="210"/>
      <c r="BC34" s="210"/>
      <c r="BD34" s="210"/>
      <c r="BE34" s="210"/>
      <c r="BF34" s="210"/>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1718216</v>
      </c>
      <c r="CS34" s="611"/>
      <c r="CT34" s="611"/>
      <c r="CU34" s="611"/>
      <c r="CV34" s="611"/>
      <c r="CW34" s="611"/>
      <c r="CX34" s="611"/>
      <c r="CY34" s="612"/>
      <c r="CZ34" s="615">
        <v>18.3</v>
      </c>
      <c r="DA34" s="640"/>
      <c r="DB34" s="640"/>
      <c r="DC34" s="644"/>
      <c r="DD34" s="619">
        <v>1498014</v>
      </c>
      <c r="DE34" s="611"/>
      <c r="DF34" s="611"/>
      <c r="DG34" s="611"/>
      <c r="DH34" s="611"/>
      <c r="DI34" s="611"/>
      <c r="DJ34" s="611"/>
      <c r="DK34" s="612"/>
      <c r="DL34" s="619">
        <v>1194946</v>
      </c>
      <c r="DM34" s="611"/>
      <c r="DN34" s="611"/>
      <c r="DO34" s="611"/>
      <c r="DP34" s="611"/>
      <c r="DQ34" s="611"/>
      <c r="DR34" s="611"/>
      <c r="DS34" s="611"/>
      <c r="DT34" s="611"/>
      <c r="DU34" s="611"/>
      <c r="DV34" s="612"/>
      <c r="DW34" s="615">
        <v>20.399999999999999</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417114</v>
      </c>
      <c r="S35" s="611"/>
      <c r="T35" s="611"/>
      <c r="U35" s="611"/>
      <c r="V35" s="611"/>
      <c r="W35" s="611"/>
      <c r="X35" s="611"/>
      <c r="Y35" s="612"/>
      <c r="Z35" s="613">
        <v>4.0999999999999996</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39000</v>
      </c>
      <c r="CS35" s="642"/>
      <c r="CT35" s="642"/>
      <c r="CU35" s="642"/>
      <c r="CV35" s="642"/>
      <c r="CW35" s="642"/>
      <c r="CX35" s="642"/>
      <c r="CY35" s="643"/>
      <c r="CZ35" s="615">
        <v>0.4</v>
      </c>
      <c r="DA35" s="640"/>
      <c r="DB35" s="640"/>
      <c r="DC35" s="644"/>
      <c r="DD35" s="619">
        <v>39000</v>
      </c>
      <c r="DE35" s="642"/>
      <c r="DF35" s="642"/>
      <c r="DG35" s="642"/>
      <c r="DH35" s="642"/>
      <c r="DI35" s="642"/>
      <c r="DJ35" s="642"/>
      <c r="DK35" s="643"/>
      <c r="DL35" s="619">
        <v>39000</v>
      </c>
      <c r="DM35" s="642"/>
      <c r="DN35" s="642"/>
      <c r="DO35" s="642"/>
      <c r="DP35" s="642"/>
      <c r="DQ35" s="642"/>
      <c r="DR35" s="642"/>
      <c r="DS35" s="642"/>
      <c r="DT35" s="642"/>
      <c r="DU35" s="642"/>
      <c r="DV35" s="643"/>
      <c r="DW35" s="615">
        <v>0.7</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714112</v>
      </c>
      <c r="S36" s="611"/>
      <c r="T36" s="611"/>
      <c r="U36" s="611"/>
      <c r="V36" s="611"/>
      <c r="W36" s="611"/>
      <c r="X36" s="611"/>
      <c r="Y36" s="612"/>
      <c r="Z36" s="613">
        <v>7.1</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1127922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99009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1412969</v>
      </c>
      <c r="CS36" s="611"/>
      <c r="CT36" s="611"/>
      <c r="CU36" s="611"/>
      <c r="CV36" s="611"/>
      <c r="CW36" s="611"/>
      <c r="CX36" s="611"/>
      <c r="CY36" s="612"/>
      <c r="CZ36" s="615">
        <v>15.1</v>
      </c>
      <c r="DA36" s="640"/>
      <c r="DB36" s="640"/>
      <c r="DC36" s="644"/>
      <c r="DD36" s="619">
        <v>1369740</v>
      </c>
      <c r="DE36" s="611"/>
      <c r="DF36" s="611"/>
      <c r="DG36" s="611"/>
      <c r="DH36" s="611"/>
      <c r="DI36" s="611"/>
      <c r="DJ36" s="611"/>
      <c r="DK36" s="612"/>
      <c r="DL36" s="619">
        <v>1130580</v>
      </c>
      <c r="DM36" s="611"/>
      <c r="DN36" s="611"/>
      <c r="DO36" s="611"/>
      <c r="DP36" s="611"/>
      <c r="DQ36" s="611"/>
      <c r="DR36" s="611"/>
      <c r="DS36" s="611"/>
      <c r="DT36" s="611"/>
      <c r="DU36" s="611"/>
      <c r="DV36" s="612"/>
      <c r="DW36" s="615">
        <v>19.3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66356</v>
      </c>
      <c r="S37" s="611"/>
      <c r="T37" s="611"/>
      <c r="U37" s="611"/>
      <c r="V37" s="611"/>
      <c r="W37" s="611"/>
      <c r="X37" s="611"/>
      <c r="Y37" s="612"/>
      <c r="Z37" s="613">
        <v>0.7</v>
      </c>
      <c r="AA37" s="613"/>
      <c r="AB37" s="613"/>
      <c r="AC37" s="613"/>
      <c r="AD37" s="614">
        <v>37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331858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86034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540118</v>
      </c>
      <c r="CS37" s="642"/>
      <c r="CT37" s="642"/>
      <c r="CU37" s="642"/>
      <c r="CV37" s="642"/>
      <c r="CW37" s="642"/>
      <c r="CX37" s="642"/>
      <c r="CY37" s="643"/>
      <c r="CZ37" s="615">
        <v>5.8</v>
      </c>
      <c r="DA37" s="640"/>
      <c r="DB37" s="640"/>
      <c r="DC37" s="644"/>
      <c r="DD37" s="619">
        <v>540118</v>
      </c>
      <c r="DE37" s="642"/>
      <c r="DF37" s="642"/>
      <c r="DG37" s="642"/>
      <c r="DH37" s="642"/>
      <c r="DI37" s="642"/>
      <c r="DJ37" s="642"/>
      <c r="DK37" s="643"/>
      <c r="DL37" s="619">
        <v>507196</v>
      </c>
      <c r="DM37" s="642"/>
      <c r="DN37" s="642"/>
      <c r="DO37" s="642"/>
      <c r="DP37" s="642"/>
      <c r="DQ37" s="642"/>
      <c r="DR37" s="642"/>
      <c r="DS37" s="642"/>
      <c r="DT37" s="642"/>
      <c r="DU37" s="642"/>
      <c r="DV37" s="643"/>
      <c r="DW37" s="615">
        <v>8.6999999999999993</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151200</v>
      </c>
      <c r="S38" s="611"/>
      <c r="T38" s="611"/>
      <c r="U38" s="611"/>
      <c r="V38" s="611"/>
      <c r="W38" s="611"/>
      <c r="X38" s="611"/>
      <c r="Y38" s="612"/>
      <c r="Z38" s="613">
        <v>1.5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5946</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2980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790118</v>
      </c>
      <c r="CS38" s="611"/>
      <c r="CT38" s="611"/>
      <c r="CU38" s="611"/>
      <c r="CV38" s="611"/>
      <c r="CW38" s="611"/>
      <c r="CX38" s="611"/>
      <c r="CY38" s="612"/>
      <c r="CZ38" s="615">
        <v>8.4</v>
      </c>
      <c r="DA38" s="640"/>
      <c r="DB38" s="640"/>
      <c r="DC38" s="644"/>
      <c r="DD38" s="619">
        <v>635271</v>
      </c>
      <c r="DE38" s="611"/>
      <c r="DF38" s="611"/>
      <c r="DG38" s="611"/>
      <c r="DH38" s="611"/>
      <c r="DI38" s="611"/>
      <c r="DJ38" s="611"/>
      <c r="DK38" s="612"/>
      <c r="DL38" s="619">
        <v>619685</v>
      </c>
      <c r="DM38" s="611"/>
      <c r="DN38" s="611"/>
      <c r="DO38" s="611"/>
      <c r="DP38" s="611"/>
      <c r="DQ38" s="611"/>
      <c r="DR38" s="611"/>
      <c r="DS38" s="611"/>
      <c r="DT38" s="611"/>
      <c r="DU38" s="611"/>
      <c r="DV38" s="612"/>
      <c r="DW38" s="615">
        <v>10.6</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4617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264005</v>
      </c>
      <c r="CS39" s="642"/>
      <c r="CT39" s="642"/>
      <c r="CU39" s="642"/>
      <c r="CV39" s="642"/>
      <c r="CW39" s="642"/>
      <c r="CX39" s="642"/>
      <c r="CY39" s="643"/>
      <c r="CZ39" s="615">
        <v>2.8</v>
      </c>
      <c r="DA39" s="640"/>
      <c r="DB39" s="640"/>
      <c r="DC39" s="644"/>
      <c r="DD39" s="619">
        <v>253801</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47000</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2"/>
      <c r="BM40" s="608" t="s">
        <v>333</v>
      </c>
      <c r="BN40" s="608"/>
      <c r="BO40" s="608"/>
      <c r="BP40" s="608"/>
      <c r="BQ40" s="608"/>
      <c r="BR40" s="608"/>
      <c r="BS40" s="608"/>
      <c r="BT40" s="608"/>
      <c r="BU40" s="609"/>
      <c r="BV40" s="610">
        <v>131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4500</v>
      </c>
      <c r="CS40" s="611"/>
      <c r="CT40" s="611"/>
      <c r="CU40" s="611"/>
      <c r="CV40" s="611"/>
      <c r="CW40" s="611"/>
      <c r="CX40" s="611"/>
      <c r="CY40" s="612"/>
      <c r="CZ40" s="615">
        <v>0</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10066655</v>
      </c>
      <c r="S41" s="683"/>
      <c r="T41" s="683"/>
      <c r="U41" s="683"/>
      <c r="V41" s="683"/>
      <c r="W41" s="683"/>
      <c r="X41" s="683"/>
      <c r="Y41" s="687"/>
      <c r="Z41" s="688">
        <v>100</v>
      </c>
      <c r="AA41" s="688"/>
      <c r="AB41" s="688"/>
      <c r="AC41" s="688"/>
      <c r="AD41" s="689">
        <v>5811343</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192763</v>
      </c>
      <c r="BA41" s="611"/>
      <c r="BB41" s="611"/>
      <c r="BC41" s="611"/>
      <c r="BD41" s="642"/>
      <c r="BE41" s="642"/>
      <c r="BF41" s="665"/>
      <c r="BG41" s="658"/>
      <c r="BH41" s="659"/>
      <c r="BI41" s="659"/>
      <c r="BJ41" s="659"/>
      <c r="BK41" s="659"/>
      <c r="BL41" s="21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597355</v>
      </c>
      <c r="BA42" s="683"/>
      <c r="BB42" s="683"/>
      <c r="BC42" s="683"/>
      <c r="BD42" s="669"/>
      <c r="BE42" s="669"/>
      <c r="BF42" s="671"/>
      <c r="BG42" s="660"/>
      <c r="BH42" s="661"/>
      <c r="BI42" s="661"/>
      <c r="BJ42" s="661"/>
      <c r="BK42" s="661"/>
      <c r="BL42" s="213"/>
      <c r="BM42" s="632" t="s">
        <v>340</v>
      </c>
      <c r="BN42" s="632"/>
      <c r="BO42" s="632"/>
      <c r="BP42" s="632"/>
      <c r="BQ42" s="632"/>
      <c r="BR42" s="632"/>
      <c r="BS42" s="632"/>
      <c r="BT42" s="632"/>
      <c r="BU42" s="633"/>
      <c r="BV42" s="682">
        <v>367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586487</v>
      </c>
      <c r="CS42" s="642"/>
      <c r="CT42" s="642"/>
      <c r="CU42" s="642"/>
      <c r="CV42" s="642"/>
      <c r="CW42" s="642"/>
      <c r="CX42" s="642"/>
      <c r="CY42" s="643"/>
      <c r="CZ42" s="615">
        <v>6.3</v>
      </c>
      <c r="DA42" s="640"/>
      <c r="DB42" s="640"/>
      <c r="DC42" s="644"/>
      <c r="DD42" s="619">
        <v>259933</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6" t="s">
        <v>342</v>
      </c>
      <c r="CD43" s="607" t="s">
        <v>343</v>
      </c>
      <c r="CE43" s="608"/>
      <c r="CF43" s="608"/>
      <c r="CG43" s="608"/>
      <c r="CH43" s="608"/>
      <c r="CI43" s="608"/>
      <c r="CJ43" s="608"/>
      <c r="CK43" s="608"/>
      <c r="CL43" s="608"/>
      <c r="CM43" s="608"/>
      <c r="CN43" s="608"/>
      <c r="CO43" s="608"/>
      <c r="CP43" s="608"/>
      <c r="CQ43" s="609"/>
      <c r="CR43" s="610">
        <v>11014</v>
      </c>
      <c r="CS43" s="642"/>
      <c r="CT43" s="642"/>
      <c r="CU43" s="642"/>
      <c r="CV43" s="642"/>
      <c r="CW43" s="642"/>
      <c r="CX43" s="642"/>
      <c r="CY43" s="643"/>
      <c r="CZ43" s="615">
        <v>0.1</v>
      </c>
      <c r="DA43" s="640"/>
      <c r="DB43" s="640"/>
      <c r="DC43" s="644"/>
      <c r="DD43" s="619">
        <v>11014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586487</v>
      </c>
      <c r="CS44" s="611"/>
      <c r="CT44" s="611"/>
      <c r="CU44" s="611"/>
      <c r="CV44" s="611"/>
      <c r="CW44" s="611"/>
      <c r="CX44" s="611"/>
      <c r="CY44" s="612"/>
      <c r="CZ44" s="615">
        <v>6.3</v>
      </c>
      <c r="DA44" s="616"/>
      <c r="DB44" s="616"/>
      <c r="DC44" s="622"/>
      <c r="DD44" s="619">
        <v>259933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247818</v>
      </c>
      <c r="CS45" s="642"/>
      <c r="CT45" s="642"/>
      <c r="CU45" s="642"/>
      <c r="CV45" s="642"/>
      <c r="CW45" s="642"/>
      <c r="CX45" s="642"/>
      <c r="CY45" s="643"/>
      <c r="CZ45" s="615">
        <v>2.6</v>
      </c>
      <c r="DA45" s="640"/>
      <c r="DB45" s="640"/>
      <c r="DC45" s="644"/>
      <c r="DD45" s="619">
        <v>46256</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7"/>
      <c r="CD46" s="648"/>
      <c r="CE46" s="649"/>
      <c r="CF46" s="607" t="s">
        <v>348</v>
      </c>
      <c r="CG46" s="608"/>
      <c r="CH46" s="608"/>
      <c r="CI46" s="608"/>
      <c r="CJ46" s="608"/>
      <c r="CK46" s="608"/>
      <c r="CL46" s="608"/>
      <c r="CM46" s="608"/>
      <c r="CN46" s="608"/>
      <c r="CO46" s="608"/>
      <c r="CP46" s="608"/>
      <c r="CQ46" s="609"/>
      <c r="CR46" s="610">
        <v>318717</v>
      </c>
      <c r="CS46" s="611"/>
      <c r="CT46" s="611"/>
      <c r="CU46" s="611"/>
      <c r="CV46" s="611"/>
      <c r="CW46" s="611"/>
      <c r="CX46" s="611"/>
      <c r="CY46" s="612"/>
      <c r="CZ46" s="615">
        <v>3.4</v>
      </c>
      <c r="DA46" s="616"/>
      <c r="DB46" s="616"/>
      <c r="DC46" s="622"/>
      <c r="DD46" s="619">
        <v>209025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7"/>
      <c r="CD49" s="631" t="s">
        <v>351</v>
      </c>
      <c r="CE49" s="632"/>
      <c r="CF49" s="632"/>
      <c r="CG49" s="632"/>
      <c r="CH49" s="632"/>
      <c r="CI49" s="632"/>
      <c r="CJ49" s="632"/>
      <c r="CK49" s="632"/>
      <c r="CL49" s="632"/>
      <c r="CM49" s="632"/>
      <c r="CN49" s="632"/>
      <c r="CO49" s="632"/>
      <c r="CP49" s="632"/>
      <c r="CQ49" s="633"/>
      <c r="CR49" s="682">
        <v>9380671</v>
      </c>
      <c r="CS49" s="669"/>
      <c r="CT49" s="669"/>
      <c r="CU49" s="669"/>
      <c r="CV49" s="669"/>
      <c r="CW49" s="669"/>
      <c r="CX49" s="669"/>
      <c r="CY49" s="698"/>
      <c r="CZ49" s="690">
        <v>100</v>
      </c>
      <c r="DA49" s="699"/>
      <c r="DB49" s="699"/>
      <c r="DC49" s="700"/>
      <c r="DD49" s="701">
        <v>6681006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4NTagH+yp0W9OQXPONuNMh5TTwRT5PnPyAKG1JN6tBVb0Mnm1A8ylnagY000Hlt6yyPE34Up45hNMhv1XLR/g==" saltValue="ewfQLIZaaweHfahR8nmA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3" customWidth="1"/>
    <col min="131" max="131" width="1.625" style="223" customWidth="1"/>
    <col min="132" max="16384" width="9" style="223" hidden="1"/>
  </cols>
  <sheetData>
    <row r="1" spans="1:131" ht="11.25" customHeight="1" thickBot="1" x14ac:dyDescent="0.2">
      <c r="A1" s="219"/>
      <c r="B1" s="219"/>
      <c r="C1" s="219"/>
      <c r="D1" s="219"/>
      <c r="E1" s="219"/>
      <c r="F1" s="219"/>
      <c r="G1" s="219"/>
      <c r="H1" s="219"/>
      <c r="I1" s="219"/>
      <c r="J1" s="219"/>
      <c r="K1" s="219"/>
      <c r="L1" s="219"/>
      <c r="M1" s="219"/>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1"/>
      <c r="DR1" s="221"/>
      <c r="DS1" s="221"/>
      <c r="DT1" s="221"/>
      <c r="DU1" s="221"/>
      <c r="DV1" s="221"/>
      <c r="DW1" s="221"/>
      <c r="DX1" s="221"/>
      <c r="DY1" s="221"/>
      <c r="DZ1" s="221"/>
      <c r="EA1" s="22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709" t="s">
        <v>353</v>
      </c>
      <c r="DK2" s="710"/>
      <c r="DL2" s="710"/>
      <c r="DM2" s="710"/>
      <c r="DN2" s="710"/>
      <c r="DO2" s="711"/>
      <c r="DP2" s="220"/>
      <c r="DQ2" s="709" t="s">
        <v>354</v>
      </c>
      <c r="DR2" s="710"/>
      <c r="DS2" s="710"/>
      <c r="DT2" s="710"/>
      <c r="DU2" s="710"/>
      <c r="DV2" s="710"/>
      <c r="DW2" s="710"/>
      <c r="DX2" s="710"/>
      <c r="DY2" s="710"/>
      <c r="DZ2" s="711"/>
      <c r="EA2" s="222"/>
    </row>
    <row r="3" spans="1:131" ht="11.25" customHeight="1" x14ac:dyDescent="0.15">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2"/>
    </row>
    <row r="4" spans="1:131" s="22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4"/>
      <c r="BA4" s="224"/>
      <c r="BB4" s="224"/>
      <c r="BC4" s="224"/>
      <c r="BD4" s="224"/>
      <c r="BE4" s="225"/>
      <c r="BF4" s="225"/>
      <c r="BG4" s="225"/>
      <c r="BH4" s="225"/>
      <c r="BI4" s="225"/>
      <c r="BJ4" s="225"/>
      <c r="BK4" s="225"/>
      <c r="BL4" s="225"/>
      <c r="BM4" s="225"/>
      <c r="BN4" s="225"/>
      <c r="BO4" s="225"/>
      <c r="BP4" s="22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7"/>
    </row>
    <row r="5" spans="1:131" s="22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4"/>
      <c r="BA5" s="224"/>
      <c r="BB5" s="224"/>
      <c r="BC5" s="224"/>
      <c r="BD5" s="224"/>
      <c r="BE5" s="225"/>
      <c r="BF5" s="225"/>
      <c r="BG5" s="225"/>
      <c r="BH5" s="225"/>
      <c r="BI5" s="225"/>
      <c r="BJ5" s="225"/>
      <c r="BK5" s="225"/>
      <c r="BL5" s="225"/>
      <c r="BM5" s="225"/>
      <c r="BN5" s="225"/>
      <c r="BO5" s="225"/>
      <c r="BP5" s="22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7"/>
    </row>
    <row r="6" spans="1:131" s="22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4"/>
      <c r="BA6" s="224"/>
      <c r="BB6" s="224"/>
      <c r="BC6" s="224"/>
      <c r="BD6" s="224"/>
      <c r="BE6" s="225"/>
      <c r="BF6" s="225"/>
      <c r="BG6" s="225"/>
      <c r="BH6" s="225"/>
      <c r="BI6" s="225"/>
      <c r="BJ6" s="225"/>
      <c r="BK6" s="225"/>
      <c r="BL6" s="225"/>
      <c r="BM6" s="225"/>
      <c r="BN6" s="225"/>
      <c r="BO6" s="225"/>
      <c r="BP6" s="22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7"/>
    </row>
    <row r="7" spans="1:131" s="228" customFormat="1" ht="26.25" customHeight="1" thickTop="1" x14ac:dyDescent="0.15">
      <c r="A7" s="229">
        <v>1</v>
      </c>
      <c r="B7" s="736" t="s">
        <v>374</v>
      </c>
      <c r="C7" s="737"/>
      <c r="D7" s="737"/>
      <c r="E7" s="737"/>
      <c r="F7" s="737"/>
      <c r="G7" s="737"/>
      <c r="H7" s="737"/>
      <c r="I7" s="737"/>
      <c r="J7" s="737"/>
      <c r="K7" s="737"/>
      <c r="L7" s="737"/>
      <c r="M7" s="737"/>
      <c r="N7" s="737"/>
      <c r="O7" s="737"/>
      <c r="P7" s="738"/>
      <c r="Q7" s="739">
        <v>9955</v>
      </c>
      <c r="R7" s="740"/>
      <c r="S7" s="740"/>
      <c r="T7" s="740"/>
      <c r="U7" s="740"/>
      <c r="V7" s="740">
        <v>9270</v>
      </c>
      <c r="W7" s="740"/>
      <c r="X7" s="740"/>
      <c r="Y7" s="740"/>
      <c r="Z7" s="740"/>
      <c r="AA7" s="740">
        <v>685</v>
      </c>
      <c r="AB7" s="740"/>
      <c r="AC7" s="740"/>
      <c r="AD7" s="740"/>
      <c r="AE7" s="741"/>
      <c r="AF7" s="742">
        <v>628</v>
      </c>
      <c r="AG7" s="743"/>
      <c r="AH7" s="743"/>
      <c r="AI7" s="743"/>
      <c r="AJ7" s="744"/>
      <c r="AK7" s="745">
        <v>417</v>
      </c>
      <c r="AL7" s="746"/>
      <c r="AM7" s="746"/>
      <c r="AN7" s="746"/>
      <c r="AO7" s="746"/>
      <c r="AP7" s="746">
        <v>4452</v>
      </c>
      <c r="AQ7" s="746"/>
      <c r="AR7" s="746"/>
      <c r="AS7" s="746"/>
      <c r="AT7" s="746"/>
      <c r="AU7" s="747" t="s">
        <v>548</v>
      </c>
      <c r="AV7" s="747"/>
      <c r="AW7" s="747"/>
      <c r="AX7" s="747"/>
      <c r="AY7" s="748"/>
      <c r="AZ7" s="224"/>
      <c r="BA7" s="224"/>
      <c r="BB7" s="224"/>
      <c r="BC7" s="224"/>
      <c r="BD7" s="224"/>
      <c r="BE7" s="225"/>
      <c r="BF7" s="225"/>
      <c r="BG7" s="225"/>
      <c r="BH7" s="225"/>
      <c r="BI7" s="225"/>
      <c r="BJ7" s="225"/>
      <c r="BK7" s="225"/>
      <c r="BL7" s="225"/>
      <c r="BM7" s="225"/>
      <c r="BN7" s="225"/>
      <c r="BO7" s="225"/>
      <c r="BP7" s="225"/>
      <c r="BQ7" s="229">
        <v>1</v>
      </c>
      <c r="BR7" s="23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7"/>
    </row>
    <row r="8" spans="1:131" s="228" customFormat="1" ht="26.25" customHeight="1" x14ac:dyDescent="0.15">
      <c r="A8" s="231">
        <v>2</v>
      </c>
      <c r="B8" s="767" t="s">
        <v>375</v>
      </c>
      <c r="C8" s="768"/>
      <c r="D8" s="768"/>
      <c r="E8" s="768"/>
      <c r="F8" s="768"/>
      <c r="G8" s="768"/>
      <c r="H8" s="768"/>
      <c r="I8" s="768"/>
      <c r="J8" s="768"/>
      <c r="K8" s="768"/>
      <c r="L8" s="768"/>
      <c r="M8" s="768"/>
      <c r="N8" s="768"/>
      <c r="O8" s="768"/>
      <c r="P8" s="769"/>
      <c r="Q8" s="770">
        <v>240</v>
      </c>
      <c r="R8" s="771"/>
      <c r="S8" s="771"/>
      <c r="T8" s="771"/>
      <c r="U8" s="771"/>
      <c r="V8" s="771">
        <v>239</v>
      </c>
      <c r="W8" s="771"/>
      <c r="X8" s="771"/>
      <c r="Y8" s="771"/>
      <c r="Z8" s="771"/>
      <c r="AA8" s="771">
        <v>1</v>
      </c>
      <c r="AB8" s="771"/>
      <c r="AC8" s="771"/>
      <c r="AD8" s="771"/>
      <c r="AE8" s="772"/>
      <c r="AF8" s="773">
        <v>1</v>
      </c>
      <c r="AG8" s="774"/>
      <c r="AH8" s="774"/>
      <c r="AI8" s="774"/>
      <c r="AJ8" s="775"/>
      <c r="AK8" s="756" t="s">
        <v>558</v>
      </c>
      <c r="AL8" s="757"/>
      <c r="AM8" s="757"/>
      <c r="AN8" s="757"/>
      <c r="AO8" s="757"/>
      <c r="AP8" s="757" t="s">
        <v>558</v>
      </c>
      <c r="AQ8" s="757"/>
      <c r="AR8" s="757"/>
      <c r="AS8" s="757"/>
      <c r="AT8" s="757"/>
      <c r="AU8" s="758"/>
      <c r="AV8" s="758"/>
      <c r="AW8" s="758"/>
      <c r="AX8" s="758"/>
      <c r="AY8" s="759"/>
      <c r="AZ8" s="224"/>
      <c r="BA8" s="224"/>
      <c r="BB8" s="224"/>
      <c r="BC8" s="224"/>
      <c r="BD8" s="224"/>
      <c r="BE8" s="225"/>
      <c r="BF8" s="225"/>
      <c r="BG8" s="225"/>
      <c r="BH8" s="225"/>
      <c r="BI8" s="225"/>
      <c r="BJ8" s="225"/>
      <c r="BK8" s="225"/>
      <c r="BL8" s="225"/>
      <c r="BM8" s="225"/>
      <c r="BN8" s="225"/>
      <c r="BO8" s="225"/>
      <c r="BP8" s="225"/>
      <c r="BQ8" s="231">
        <v>2</v>
      </c>
      <c r="BR8" s="23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7"/>
    </row>
    <row r="9" spans="1:131" s="228" customFormat="1" ht="26.25" customHeight="1" x14ac:dyDescent="0.15">
      <c r="A9" s="23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4"/>
      <c r="BA9" s="224"/>
      <c r="BB9" s="224"/>
      <c r="BC9" s="224"/>
      <c r="BD9" s="224"/>
      <c r="BE9" s="225"/>
      <c r="BF9" s="225"/>
      <c r="BG9" s="225"/>
      <c r="BH9" s="225"/>
      <c r="BI9" s="225"/>
      <c r="BJ9" s="225"/>
      <c r="BK9" s="225"/>
      <c r="BL9" s="225"/>
      <c r="BM9" s="225"/>
      <c r="BN9" s="225"/>
      <c r="BO9" s="225"/>
      <c r="BP9" s="225"/>
      <c r="BQ9" s="231">
        <v>3</v>
      </c>
      <c r="BR9" s="23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7"/>
    </row>
    <row r="10" spans="1:131" s="228" customFormat="1" ht="26.25" customHeight="1" x14ac:dyDescent="0.15">
      <c r="A10" s="23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4"/>
      <c r="BA10" s="224"/>
      <c r="BB10" s="224"/>
      <c r="BC10" s="224"/>
      <c r="BD10" s="224"/>
      <c r="BE10" s="225"/>
      <c r="BF10" s="225"/>
      <c r="BG10" s="225"/>
      <c r="BH10" s="225"/>
      <c r="BI10" s="225"/>
      <c r="BJ10" s="225"/>
      <c r="BK10" s="225"/>
      <c r="BL10" s="225"/>
      <c r="BM10" s="225"/>
      <c r="BN10" s="225"/>
      <c r="BO10" s="225"/>
      <c r="BP10" s="225"/>
      <c r="BQ10" s="231">
        <v>4</v>
      </c>
      <c r="BR10" s="23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7"/>
    </row>
    <row r="11" spans="1:131" s="228" customFormat="1" ht="26.25" customHeight="1" x14ac:dyDescent="0.15">
      <c r="A11" s="23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4"/>
      <c r="BA11" s="224"/>
      <c r="BB11" s="224"/>
      <c r="BC11" s="224"/>
      <c r="BD11" s="224"/>
      <c r="BE11" s="225"/>
      <c r="BF11" s="225"/>
      <c r="BG11" s="225"/>
      <c r="BH11" s="225"/>
      <c r="BI11" s="225"/>
      <c r="BJ11" s="225"/>
      <c r="BK11" s="225"/>
      <c r="BL11" s="225"/>
      <c r="BM11" s="225"/>
      <c r="BN11" s="225"/>
      <c r="BO11" s="225"/>
      <c r="BP11" s="225"/>
      <c r="BQ11" s="231">
        <v>5</v>
      </c>
      <c r="BR11" s="23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7"/>
    </row>
    <row r="12" spans="1:131" s="228" customFormat="1" ht="26.25" customHeight="1" x14ac:dyDescent="0.15">
      <c r="A12" s="23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4"/>
      <c r="BA12" s="224"/>
      <c r="BB12" s="224"/>
      <c r="BC12" s="224"/>
      <c r="BD12" s="224"/>
      <c r="BE12" s="225"/>
      <c r="BF12" s="225"/>
      <c r="BG12" s="225"/>
      <c r="BH12" s="225"/>
      <c r="BI12" s="225"/>
      <c r="BJ12" s="225"/>
      <c r="BK12" s="225"/>
      <c r="BL12" s="225"/>
      <c r="BM12" s="225"/>
      <c r="BN12" s="225"/>
      <c r="BO12" s="225"/>
      <c r="BP12" s="225"/>
      <c r="BQ12" s="231">
        <v>6</v>
      </c>
      <c r="BR12" s="23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7"/>
    </row>
    <row r="13" spans="1:131" s="228" customFormat="1" ht="26.25" customHeight="1" x14ac:dyDescent="0.15">
      <c r="A13" s="23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4"/>
      <c r="BA13" s="224"/>
      <c r="BB13" s="224"/>
      <c r="BC13" s="224"/>
      <c r="BD13" s="224"/>
      <c r="BE13" s="225"/>
      <c r="BF13" s="225"/>
      <c r="BG13" s="225"/>
      <c r="BH13" s="225"/>
      <c r="BI13" s="225"/>
      <c r="BJ13" s="225"/>
      <c r="BK13" s="225"/>
      <c r="BL13" s="225"/>
      <c r="BM13" s="225"/>
      <c r="BN13" s="225"/>
      <c r="BO13" s="225"/>
      <c r="BP13" s="225"/>
      <c r="BQ13" s="231">
        <v>7</v>
      </c>
      <c r="BR13" s="23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7"/>
    </row>
    <row r="14" spans="1:131" s="228" customFormat="1" ht="26.25" customHeight="1" x14ac:dyDescent="0.15">
      <c r="A14" s="23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4"/>
      <c r="BA14" s="224"/>
      <c r="BB14" s="224"/>
      <c r="BC14" s="224"/>
      <c r="BD14" s="224"/>
      <c r="BE14" s="225"/>
      <c r="BF14" s="225"/>
      <c r="BG14" s="225"/>
      <c r="BH14" s="225"/>
      <c r="BI14" s="225"/>
      <c r="BJ14" s="225"/>
      <c r="BK14" s="225"/>
      <c r="BL14" s="225"/>
      <c r="BM14" s="225"/>
      <c r="BN14" s="225"/>
      <c r="BO14" s="225"/>
      <c r="BP14" s="225"/>
      <c r="BQ14" s="231">
        <v>8</v>
      </c>
      <c r="BR14" s="23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7"/>
    </row>
    <row r="15" spans="1:131" s="228" customFormat="1" ht="26.25" customHeight="1" x14ac:dyDescent="0.15">
      <c r="A15" s="23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4"/>
      <c r="BA15" s="224"/>
      <c r="BB15" s="224"/>
      <c r="BC15" s="224"/>
      <c r="BD15" s="224"/>
      <c r="BE15" s="225"/>
      <c r="BF15" s="225"/>
      <c r="BG15" s="225"/>
      <c r="BH15" s="225"/>
      <c r="BI15" s="225"/>
      <c r="BJ15" s="225"/>
      <c r="BK15" s="225"/>
      <c r="BL15" s="225"/>
      <c r="BM15" s="225"/>
      <c r="BN15" s="225"/>
      <c r="BO15" s="225"/>
      <c r="BP15" s="225"/>
      <c r="BQ15" s="231">
        <v>9</v>
      </c>
      <c r="BR15" s="23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7"/>
    </row>
    <row r="16" spans="1:131" s="228" customFormat="1" ht="26.25" customHeight="1" x14ac:dyDescent="0.15">
      <c r="A16" s="23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4"/>
      <c r="BA16" s="224"/>
      <c r="BB16" s="224"/>
      <c r="BC16" s="224"/>
      <c r="BD16" s="224"/>
      <c r="BE16" s="225"/>
      <c r="BF16" s="225"/>
      <c r="BG16" s="225"/>
      <c r="BH16" s="225"/>
      <c r="BI16" s="225"/>
      <c r="BJ16" s="225"/>
      <c r="BK16" s="225"/>
      <c r="BL16" s="225"/>
      <c r="BM16" s="225"/>
      <c r="BN16" s="225"/>
      <c r="BO16" s="225"/>
      <c r="BP16" s="225"/>
      <c r="BQ16" s="231">
        <v>10</v>
      </c>
      <c r="BR16" s="23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7"/>
    </row>
    <row r="17" spans="1:131" s="228" customFormat="1" ht="26.25" customHeight="1" x14ac:dyDescent="0.15">
      <c r="A17" s="23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4"/>
      <c r="BA17" s="224"/>
      <c r="BB17" s="224"/>
      <c r="BC17" s="224"/>
      <c r="BD17" s="224"/>
      <c r="BE17" s="225"/>
      <c r="BF17" s="225"/>
      <c r="BG17" s="225"/>
      <c r="BH17" s="225"/>
      <c r="BI17" s="225"/>
      <c r="BJ17" s="225"/>
      <c r="BK17" s="225"/>
      <c r="BL17" s="225"/>
      <c r="BM17" s="225"/>
      <c r="BN17" s="225"/>
      <c r="BO17" s="225"/>
      <c r="BP17" s="225"/>
      <c r="BQ17" s="231">
        <v>11</v>
      </c>
      <c r="BR17" s="23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7"/>
    </row>
    <row r="18" spans="1:131" s="228" customFormat="1" ht="26.25" customHeight="1" x14ac:dyDescent="0.15">
      <c r="A18" s="23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4"/>
      <c r="BA18" s="224"/>
      <c r="BB18" s="224"/>
      <c r="BC18" s="224"/>
      <c r="BD18" s="224"/>
      <c r="BE18" s="225"/>
      <c r="BF18" s="225"/>
      <c r="BG18" s="225"/>
      <c r="BH18" s="225"/>
      <c r="BI18" s="225"/>
      <c r="BJ18" s="225"/>
      <c r="BK18" s="225"/>
      <c r="BL18" s="225"/>
      <c r="BM18" s="225"/>
      <c r="BN18" s="225"/>
      <c r="BO18" s="225"/>
      <c r="BP18" s="225"/>
      <c r="BQ18" s="231">
        <v>12</v>
      </c>
      <c r="BR18" s="23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7"/>
    </row>
    <row r="19" spans="1:131" s="228" customFormat="1" ht="26.25" customHeight="1" x14ac:dyDescent="0.15">
      <c r="A19" s="23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4"/>
      <c r="BA19" s="224"/>
      <c r="BB19" s="224"/>
      <c r="BC19" s="224"/>
      <c r="BD19" s="224"/>
      <c r="BE19" s="225"/>
      <c r="BF19" s="225"/>
      <c r="BG19" s="225"/>
      <c r="BH19" s="225"/>
      <c r="BI19" s="225"/>
      <c r="BJ19" s="225"/>
      <c r="BK19" s="225"/>
      <c r="BL19" s="225"/>
      <c r="BM19" s="225"/>
      <c r="BN19" s="225"/>
      <c r="BO19" s="225"/>
      <c r="BP19" s="225"/>
      <c r="BQ19" s="231">
        <v>13</v>
      </c>
      <c r="BR19" s="23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7"/>
    </row>
    <row r="20" spans="1:131" s="228" customFormat="1" ht="26.25" customHeight="1" x14ac:dyDescent="0.15">
      <c r="A20" s="23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4"/>
      <c r="BA20" s="224"/>
      <c r="BB20" s="224"/>
      <c r="BC20" s="224"/>
      <c r="BD20" s="224"/>
      <c r="BE20" s="225"/>
      <c r="BF20" s="225"/>
      <c r="BG20" s="225"/>
      <c r="BH20" s="225"/>
      <c r="BI20" s="225"/>
      <c r="BJ20" s="225"/>
      <c r="BK20" s="225"/>
      <c r="BL20" s="225"/>
      <c r="BM20" s="225"/>
      <c r="BN20" s="225"/>
      <c r="BO20" s="225"/>
      <c r="BP20" s="225"/>
      <c r="BQ20" s="231">
        <v>14</v>
      </c>
      <c r="BR20" s="23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7"/>
    </row>
    <row r="21" spans="1:131" s="228" customFormat="1" ht="26.25" customHeight="1" thickBot="1" x14ac:dyDescent="0.2">
      <c r="A21" s="23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4"/>
      <c r="BA21" s="224"/>
      <c r="BB21" s="224"/>
      <c r="BC21" s="224"/>
      <c r="BD21" s="224"/>
      <c r="BE21" s="225"/>
      <c r="BF21" s="225"/>
      <c r="BG21" s="225"/>
      <c r="BH21" s="225"/>
      <c r="BI21" s="225"/>
      <c r="BJ21" s="225"/>
      <c r="BK21" s="225"/>
      <c r="BL21" s="225"/>
      <c r="BM21" s="225"/>
      <c r="BN21" s="225"/>
      <c r="BO21" s="225"/>
      <c r="BP21" s="225"/>
      <c r="BQ21" s="231">
        <v>15</v>
      </c>
      <c r="BR21" s="23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7"/>
    </row>
    <row r="22" spans="1:131" s="228" customFormat="1" ht="26.25" customHeight="1" x14ac:dyDescent="0.15">
      <c r="A22" s="23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5"/>
      <c r="BF22" s="225"/>
      <c r="BG22" s="225"/>
      <c r="BH22" s="225"/>
      <c r="BI22" s="225"/>
      <c r="BJ22" s="225"/>
      <c r="BK22" s="225"/>
      <c r="BL22" s="225"/>
      <c r="BM22" s="225"/>
      <c r="BN22" s="225"/>
      <c r="BO22" s="225"/>
      <c r="BP22" s="225"/>
      <c r="BQ22" s="231">
        <v>16</v>
      </c>
      <c r="BR22" s="23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7"/>
    </row>
    <row r="23" spans="1:131" s="228" customFormat="1" ht="26.25" customHeight="1" thickBot="1" x14ac:dyDescent="0.2">
      <c r="A23" s="233" t="s">
        <v>377</v>
      </c>
      <c r="B23" s="776" t="s">
        <v>378</v>
      </c>
      <c r="C23" s="777"/>
      <c r="D23" s="777"/>
      <c r="E23" s="777"/>
      <c r="F23" s="777"/>
      <c r="G23" s="777"/>
      <c r="H23" s="777"/>
      <c r="I23" s="777"/>
      <c r="J23" s="777"/>
      <c r="K23" s="777"/>
      <c r="L23" s="777"/>
      <c r="M23" s="777"/>
      <c r="N23" s="777"/>
      <c r="O23" s="777"/>
      <c r="P23" s="778"/>
      <c r="Q23" s="779">
        <v>10067</v>
      </c>
      <c r="R23" s="780"/>
      <c r="S23" s="780"/>
      <c r="T23" s="780"/>
      <c r="U23" s="780"/>
      <c r="V23" s="780">
        <v>9381</v>
      </c>
      <c r="W23" s="780"/>
      <c r="X23" s="780"/>
      <c r="Y23" s="780"/>
      <c r="Z23" s="780"/>
      <c r="AA23" s="780">
        <v>686</v>
      </c>
      <c r="AB23" s="780"/>
      <c r="AC23" s="780"/>
      <c r="AD23" s="780"/>
      <c r="AE23" s="781"/>
      <c r="AF23" s="782">
        <v>629</v>
      </c>
      <c r="AG23" s="780"/>
      <c r="AH23" s="780"/>
      <c r="AI23" s="780"/>
      <c r="AJ23" s="783"/>
      <c r="AK23" s="784"/>
      <c r="AL23" s="785"/>
      <c r="AM23" s="785"/>
      <c r="AN23" s="785"/>
      <c r="AO23" s="785"/>
      <c r="AP23" s="780">
        <v>4452</v>
      </c>
      <c r="AQ23" s="780"/>
      <c r="AR23" s="780"/>
      <c r="AS23" s="780"/>
      <c r="AT23" s="780"/>
      <c r="AU23" s="796"/>
      <c r="AV23" s="796"/>
      <c r="AW23" s="796"/>
      <c r="AX23" s="796"/>
      <c r="AY23" s="797"/>
      <c r="AZ23" s="798" t="s">
        <v>122</v>
      </c>
      <c r="BA23" s="799"/>
      <c r="BB23" s="799"/>
      <c r="BC23" s="799"/>
      <c r="BD23" s="800"/>
      <c r="BE23" s="225"/>
      <c r="BF23" s="225"/>
      <c r="BG23" s="225"/>
      <c r="BH23" s="225"/>
      <c r="BI23" s="225"/>
      <c r="BJ23" s="225"/>
      <c r="BK23" s="225"/>
      <c r="BL23" s="225"/>
      <c r="BM23" s="225"/>
      <c r="BN23" s="225"/>
      <c r="BO23" s="225"/>
      <c r="BP23" s="225"/>
      <c r="BQ23" s="231">
        <v>17</v>
      </c>
      <c r="BR23" s="23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7"/>
    </row>
    <row r="24" spans="1:131" s="22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4"/>
      <c r="BA24" s="224"/>
      <c r="BB24" s="224"/>
      <c r="BC24" s="224"/>
      <c r="BD24" s="224"/>
      <c r="BE24" s="225"/>
      <c r="BF24" s="225"/>
      <c r="BG24" s="225"/>
      <c r="BH24" s="225"/>
      <c r="BI24" s="225"/>
      <c r="BJ24" s="225"/>
      <c r="BK24" s="225"/>
      <c r="BL24" s="225"/>
      <c r="BM24" s="225"/>
      <c r="BN24" s="225"/>
      <c r="BO24" s="225"/>
      <c r="BP24" s="225"/>
      <c r="BQ24" s="231">
        <v>18</v>
      </c>
      <c r="BR24" s="23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4"/>
      <c r="BK25" s="224"/>
      <c r="BL25" s="224"/>
      <c r="BM25" s="224"/>
      <c r="BN25" s="224"/>
      <c r="BO25" s="234"/>
      <c r="BP25" s="234"/>
      <c r="BQ25" s="231">
        <v>19</v>
      </c>
      <c r="BR25" s="23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4"/>
      <c r="BK26" s="224"/>
      <c r="BL26" s="224"/>
      <c r="BM26" s="224"/>
      <c r="BN26" s="224"/>
      <c r="BO26" s="234"/>
      <c r="BP26" s="234"/>
      <c r="BQ26" s="231">
        <v>20</v>
      </c>
      <c r="BR26" s="23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4"/>
      <c r="BK27" s="224"/>
      <c r="BL27" s="224"/>
      <c r="BM27" s="224"/>
      <c r="BN27" s="224"/>
      <c r="BO27" s="234"/>
      <c r="BP27" s="234"/>
      <c r="BQ27" s="231">
        <v>21</v>
      </c>
      <c r="BR27" s="23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2"/>
    </row>
    <row r="28" spans="1:131" ht="26.25" customHeight="1" thickTop="1" x14ac:dyDescent="0.15">
      <c r="A28" s="235">
        <v>1</v>
      </c>
      <c r="B28" s="736" t="s">
        <v>389</v>
      </c>
      <c r="C28" s="737"/>
      <c r="D28" s="737"/>
      <c r="E28" s="737"/>
      <c r="F28" s="737"/>
      <c r="G28" s="737"/>
      <c r="H28" s="737"/>
      <c r="I28" s="737"/>
      <c r="J28" s="737"/>
      <c r="K28" s="737"/>
      <c r="L28" s="737"/>
      <c r="M28" s="737"/>
      <c r="N28" s="737"/>
      <c r="O28" s="737"/>
      <c r="P28" s="738"/>
      <c r="Q28" s="809">
        <v>2714</v>
      </c>
      <c r="R28" s="810"/>
      <c r="S28" s="810"/>
      <c r="T28" s="810"/>
      <c r="U28" s="810"/>
      <c r="V28" s="810">
        <v>2572</v>
      </c>
      <c r="W28" s="810"/>
      <c r="X28" s="810"/>
      <c r="Y28" s="810"/>
      <c r="Z28" s="810"/>
      <c r="AA28" s="810">
        <v>142</v>
      </c>
      <c r="AB28" s="810"/>
      <c r="AC28" s="810"/>
      <c r="AD28" s="810"/>
      <c r="AE28" s="811"/>
      <c r="AF28" s="812">
        <v>142</v>
      </c>
      <c r="AG28" s="810"/>
      <c r="AH28" s="810"/>
      <c r="AI28" s="810"/>
      <c r="AJ28" s="813"/>
      <c r="AK28" s="814">
        <v>196</v>
      </c>
      <c r="AL28" s="815"/>
      <c r="AM28" s="815"/>
      <c r="AN28" s="815"/>
      <c r="AO28" s="815"/>
      <c r="AP28" s="815" t="s">
        <v>558</v>
      </c>
      <c r="AQ28" s="815"/>
      <c r="AR28" s="815"/>
      <c r="AS28" s="815"/>
      <c r="AT28" s="815"/>
      <c r="AU28" s="815" t="s">
        <v>558</v>
      </c>
      <c r="AV28" s="815"/>
      <c r="AW28" s="815"/>
      <c r="AX28" s="815"/>
      <c r="AY28" s="815"/>
      <c r="AZ28" s="816" t="s">
        <v>558</v>
      </c>
      <c r="BA28" s="816"/>
      <c r="BB28" s="816"/>
      <c r="BC28" s="816"/>
      <c r="BD28" s="816"/>
      <c r="BE28" s="807"/>
      <c r="BF28" s="807"/>
      <c r="BG28" s="807"/>
      <c r="BH28" s="807"/>
      <c r="BI28" s="808"/>
      <c r="BJ28" s="224"/>
      <c r="BK28" s="224"/>
      <c r="BL28" s="224"/>
      <c r="BM28" s="224"/>
      <c r="BN28" s="224"/>
      <c r="BO28" s="234"/>
      <c r="BP28" s="234"/>
      <c r="BQ28" s="231">
        <v>22</v>
      </c>
      <c r="BR28" s="23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2"/>
    </row>
    <row r="29" spans="1:131" ht="26.25" customHeight="1" x14ac:dyDescent="0.15">
      <c r="A29" s="235">
        <v>2</v>
      </c>
      <c r="B29" s="767" t="s">
        <v>390</v>
      </c>
      <c r="C29" s="768"/>
      <c r="D29" s="768"/>
      <c r="E29" s="768"/>
      <c r="F29" s="768"/>
      <c r="G29" s="768"/>
      <c r="H29" s="768"/>
      <c r="I29" s="768"/>
      <c r="J29" s="768"/>
      <c r="K29" s="768"/>
      <c r="L29" s="768"/>
      <c r="M29" s="768"/>
      <c r="N29" s="768"/>
      <c r="O29" s="768"/>
      <c r="P29" s="769"/>
      <c r="Q29" s="770">
        <v>2117</v>
      </c>
      <c r="R29" s="771"/>
      <c r="S29" s="771"/>
      <c r="T29" s="771"/>
      <c r="U29" s="771"/>
      <c r="V29" s="771">
        <v>2018</v>
      </c>
      <c r="W29" s="771"/>
      <c r="X29" s="771"/>
      <c r="Y29" s="771"/>
      <c r="Z29" s="771"/>
      <c r="AA29" s="771">
        <v>99</v>
      </c>
      <c r="AB29" s="771"/>
      <c r="AC29" s="771"/>
      <c r="AD29" s="771"/>
      <c r="AE29" s="772"/>
      <c r="AF29" s="773">
        <v>99</v>
      </c>
      <c r="AG29" s="774"/>
      <c r="AH29" s="774"/>
      <c r="AI29" s="774"/>
      <c r="AJ29" s="775"/>
      <c r="AK29" s="821">
        <v>305</v>
      </c>
      <c r="AL29" s="817"/>
      <c r="AM29" s="817"/>
      <c r="AN29" s="817"/>
      <c r="AO29" s="817"/>
      <c r="AP29" s="817" t="s">
        <v>558</v>
      </c>
      <c r="AQ29" s="817"/>
      <c r="AR29" s="817"/>
      <c r="AS29" s="817"/>
      <c r="AT29" s="817"/>
      <c r="AU29" s="817" t="s">
        <v>558</v>
      </c>
      <c r="AV29" s="817"/>
      <c r="AW29" s="817"/>
      <c r="AX29" s="817"/>
      <c r="AY29" s="817"/>
      <c r="AZ29" s="818" t="s">
        <v>558</v>
      </c>
      <c r="BA29" s="818"/>
      <c r="BB29" s="818"/>
      <c r="BC29" s="818"/>
      <c r="BD29" s="818"/>
      <c r="BE29" s="819" t="s">
        <v>549</v>
      </c>
      <c r="BF29" s="819"/>
      <c r="BG29" s="819"/>
      <c r="BH29" s="819"/>
      <c r="BI29" s="820"/>
      <c r="BJ29" s="224"/>
      <c r="BK29" s="224"/>
      <c r="BL29" s="224"/>
      <c r="BM29" s="224"/>
      <c r="BN29" s="224"/>
      <c r="BO29" s="234"/>
      <c r="BP29" s="234"/>
      <c r="BQ29" s="231">
        <v>23</v>
      </c>
      <c r="BR29" s="23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2"/>
    </row>
    <row r="30" spans="1:131" ht="26.25" customHeight="1" x14ac:dyDescent="0.15">
      <c r="A30" s="235">
        <v>3</v>
      </c>
      <c r="B30" s="767" t="s">
        <v>391</v>
      </c>
      <c r="C30" s="768"/>
      <c r="D30" s="768"/>
      <c r="E30" s="768"/>
      <c r="F30" s="768"/>
      <c r="G30" s="768"/>
      <c r="H30" s="768"/>
      <c r="I30" s="768"/>
      <c r="J30" s="768"/>
      <c r="K30" s="768"/>
      <c r="L30" s="768"/>
      <c r="M30" s="768"/>
      <c r="N30" s="768"/>
      <c r="O30" s="768"/>
      <c r="P30" s="769"/>
      <c r="Q30" s="770">
        <v>638</v>
      </c>
      <c r="R30" s="771"/>
      <c r="S30" s="771"/>
      <c r="T30" s="771"/>
      <c r="U30" s="771"/>
      <c r="V30" s="771">
        <v>621</v>
      </c>
      <c r="W30" s="771"/>
      <c r="X30" s="771"/>
      <c r="Y30" s="771"/>
      <c r="Z30" s="771"/>
      <c r="AA30" s="771">
        <v>18</v>
      </c>
      <c r="AB30" s="771"/>
      <c r="AC30" s="771"/>
      <c r="AD30" s="771"/>
      <c r="AE30" s="772"/>
      <c r="AF30" s="773">
        <v>18</v>
      </c>
      <c r="AG30" s="774"/>
      <c r="AH30" s="774"/>
      <c r="AI30" s="774"/>
      <c r="AJ30" s="775"/>
      <c r="AK30" s="821">
        <v>62</v>
      </c>
      <c r="AL30" s="817"/>
      <c r="AM30" s="817"/>
      <c r="AN30" s="817"/>
      <c r="AO30" s="817"/>
      <c r="AP30" s="817" t="s">
        <v>558</v>
      </c>
      <c r="AQ30" s="817"/>
      <c r="AR30" s="817"/>
      <c r="AS30" s="817"/>
      <c r="AT30" s="817"/>
      <c r="AU30" s="817" t="s">
        <v>558</v>
      </c>
      <c r="AV30" s="817"/>
      <c r="AW30" s="817"/>
      <c r="AX30" s="817"/>
      <c r="AY30" s="817"/>
      <c r="AZ30" s="818" t="s">
        <v>558</v>
      </c>
      <c r="BA30" s="818"/>
      <c r="BB30" s="818"/>
      <c r="BC30" s="818"/>
      <c r="BD30" s="818"/>
      <c r="BE30" s="819"/>
      <c r="BF30" s="819"/>
      <c r="BG30" s="819"/>
      <c r="BH30" s="819"/>
      <c r="BI30" s="820"/>
      <c r="BJ30" s="224"/>
      <c r="BK30" s="224"/>
      <c r="BL30" s="224"/>
      <c r="BM30" s="224"/>
      <c r="BN30" s="224"/>
      <c r="BO30" s="234"/>
      <c r="BP30" s="234"/>
      <c r="BQ30" s="231">
        <v>24</v>
      </c>
      <c r="BR30" s="23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2"/>
    </row>
    <row r="31" spans="1:131" ht="26.25" customHeight="1" x14ac:dyDescent="0.15">
      <c r="A31" s="235">
        <v>4</v>
      </c>
      <c r="B31" s="767" t="s">
        <v>392</v>
      </c>
      <c r="C31" s="768"/>
      <c r="D31" s="768"/>
      <c r="E31" s="768"/>
      <c r="F31" s="768"/>
      <c r="G31" s="768"/>
      <c r="H31" s="768"/>
      <c r="I31" s="768"/>
      <c r="J31" s="768"/>
      <c r="K31" s="768"/>
      <c r="L31" s="768"/>
      <c r="M31" s="768"/>
      <c r="N31" s="768"/>
      <c r="O31" s="768"/>
      <c r="P31" s="769"/>
      <c r="Q31" s="770">
        <v>287</v>
      </c>
      <c r="R31" s="771"/>
      <c r="S31" s="771"/>
      <c r="T31" s="771"/>
      <c r="U31" s="771"/>
      <c r="V31" s="771">
        <v>300</v>
      </c>
      <c r="W31" s="771"/>
      <c r="X31" s="771"/>
      <c r="Y31" s="771"/>
      <c r="Z31" s="771"/>
      <c r="AA31" s="771">
        <v>-13</v>
      </c>
      <c r="AB31" s="771"/>
      <c r="AC31" s="771"/>
      <c r="AD31" s="771"/>
      <c r="AE31" s="772"/>
      <c r="AF31" s="773">
        <v>667</v>
      </c>
      <c r="AG31" s="774"/>
      <c r="AH31" s="774"/>
      <c r="AI31" s="774"/>
      <c r="AJ31" s="775"/>
      <c r="AK31" s="821" t="s">
        <v>558</v>
      </c>
      <c r="AL31" s="817"/>
      <c r="AM31" s="817"/>
      <c r="AN31" s="817"/>
      <c r="AO31" s="817"/>
      <c r="AP31" s="817">
        <v>973</v>
      </c>
      <c r="AQ31" s="817"/>
      <c r="AR31" s="817"/>
      <c r="AS31" s="817"/>
      <c r="AT31" s="817"/>
      <c r="AU31" s="817">
        <v>10</v>
      </c>
      <c r="AV31" s="817"/>
      <c r="AW31" s="817"/>
      <c r="AX31" s="817"/>
      <c r="AY31" s="817"/>
      <c r="AZ31" s="818" t="s">
        <v>558</v>
      </c>
      <c r="BA31" s="818"/>
      <c r="BB31" s="818"/>
      <c r="BC31" s="818"/>
      <c r="BD31" s="818"/>
      <c r="BE31" s="819" t="s">
        <v>393</v>
      </c>
      <c r="BF31" s="819"/>
      <c r="BG31" s="819"/>
      <c r="BH31" s="819"/>
      <c r="BI31" s="820"/>
      <c r="BJ31" s="224"/>
      <c r="BK31" s="224"/>
      <c r="BL31" s="224"/>
      <c r="BM31" s="224"/>
      <c r="BN31" s="224"/>
      <c r="BO31" s="234"/>
      <c r="BP31" s="234"/>
      <c r="BQ31" s="231">
        <v>25</v>
      </c>
      <c r="BR31" s="23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2"/>
    </row>
    <row r="32" spans="1:131" ht="26.25" customHeight="1" x14ac:dyDescent="0.15">
      <c r="A32" s="235">
        <v>5</v>
      </c>
      <c r="B32" s="767" t="s">
        <v>394</v>
      </c>
      <c r="C32" s="768"/>
      <c r="D32" s="768"/>
      <c r="E32" s="768"/>
      <c r="F32" s="768"/>
      <c r="G32" s="768"/>
      <c r="H32" s="768"/>
      <c r="I32" s="768"/>
      <c r="J32" s="768"/>
      <c r="K32" s="768"/>
      <c r="L32" s="768"/>
      <c r="M32" s="768"/>
      <c r="N32" s="768"/>
      <c r="O32" s="768"/>
      <c r="P32" s="769"/>
      <c r="Q32" s="770">
        <v>672</v>
      </c>
      <c r="R32" s="771"/>
      <c r="S32" s="771"/>
      <c r="T32" s="771"/>
      <c r="U32" s="771"/>
      <c r="V32" s="771">
        <v>583</v>
      </c>
      <c r="W32" s="771"/>
      <c r="X32" s="771"/>
      <c r="Y32" s="771"/>
      <c r="Z32" s="771"/>
      <c r="AA32" s="771">
        <v>88</v>
      </c>
      <c r="AB32" s="771"/>
      <c r="AC32" s="771"/>
      <c r="AD32" s="771"/>
      <c r="AE32" s="772"/>
      <c r="AF32" s="773">
        <v>298</v>
      </c>
      <c r="AG32" s="774"/>
      <c r="AH32" s="774"/>
      <c r="AI32" s="774"/>
      <c r="AJ32" s="775"/>
      <c r="AK32" s="821" t="s">
        <v>558</v>
      </c>
      <c r="AL32" s="817"/>
      <c r="AM32" s="817"/>
      <c r="AN32" s="817"/>
      <c r="AO32" s="817"/>
      <c r="AP32" s="817">
        <v>2935</v>
      </c>
      <c r="AQ32" s="817"/>
      <c r="AR32" s="817"/>
      <c r="AS32" s="817"/>
      <c r="AT32" s="817"/>
      <c r="AU32" s="817">
        <v>2700</v>
      </c>
      <c r="AV32" s="817"/>
      <c r="AW32" s="817"/>
      <c r="AX32" s="817"/>
      <c r="AY32" s="817"/>
      <c r="AZ32" s="818" t="s">
        <v>558</v>
      </c>
      <c r="BA32" s="818"/>
      <c r="BB32" s="818"/>
      <c r="BC32" s="818"/>
      <c r="BD32" s="818"/>
      <c r="BE32" s="819" t="s">
        <v>393</v>
      </c>
      <c r="BF32" s="819"/>
      <c r="BG32" s="819"/>
      <c r="BH32" s="819"/>
      <c r="BI32" s="820"/>
      <c r="BJ32" s="224"/>
      <c r="BK32" s="224"/>
      <c r="BL32" s="224"/>
      <c r="BM32" s="224"/>
      <c r="BN32" s="224"/>
      <c r="BO32" s="234"/>
      <c r="BP32" s="234"/>
      <c r="BQ32" s="231">
        <v>26</v>
      </c>
      <c r="BR32" s="23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2"/>
    </row>
    <row r="33" spans="1:131" ht="26.25" customHeight="1" x14ac:dyDescent="0.15">
      <c r="A33" s="23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4"/>
      <c r="BK33" s="224"/>
      <c r="BL33" s="224"/>
      <c r="BM33" s="224"/>
      <c r="BN33" s="224"/>
      <c r="BO33" s="234"/>
      <c r="BP33" s="234"/>
      <c r="BQ33" s="231">
        <v>27</v>
      </c>
      <c r="BR33" s="23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2"/>
    </row>
    <row r="34" spans="1:131" ht="26.25" customHeight="1" x14ac:dyDescent="0.15">
      <c r="A34" s="23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4"/>
      <c r="BK34" s="224"/>
      <c r="BL34" s="224"/>
      <c r="BM34" s="224"/>
      <c r="BN34" s="224"/>
      <c r="BO34" s="234"/>
      <c r="BP34" s="234"/>
      <c r="BQ34" s="231">
        <v>28</v>
      </c>
      <c r="BR34" s="23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2"/>
    </row>
    <row r="35" spans="1:131" ht="26.25" customHeight="1" x14ac:dyDescent="0.15">
      <c r="A35" s="23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4"/>
      <c r="BK35" s="224"/>
      <c r="BL35" s="224"/>
      <c r="BM35" s="224"/>
      <c r="BN35" s="224"/>
      <c r="BO35" s="234"/>
      <c r="BP35" s="234"/>
      <c r="BQ35" s="231">
        <v>29</v>
      </c>
      <c r="BR35" s="23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2"/>
    </row>
    <row r="36" spans="1:131" ht="26.25" customHeight="1" x14ac:dyDescent="0.15">
      <c r="A36" s="23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4"/>
      <c r="BK36" s="224"/>
      <c r="BL36" s="224"/>
      <c r="BM36" s="224"/>
      <c r="BN36" s="224"/>
      <c r="BO36" s="234"/>
      <c r="BP36" s="234"/>
      <c r="BQ36" s="231">
        <v>30</v>
      </c>
      <c r="BR36" s="23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2"/>
    </row>
    <row r="37" spans="1:131" ht="26.25" customHeight="1" x14ac:dyDescent="0.15">
      <c r="A37" s="23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4"/>
      <c r="BK37" s="224"/>
      <c r="BL37" s="224"/>
      <c r="BM37" s="224"/>
      <c r="BN37" s="224"/>
      <c r="BO37" s="234"/>
      <c r="BP37" s="234"/>
      <c r="BQ37" s="231">
        <v>31</v>
      </c>
      <c r="BR37" s="23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2"/>
    </row>
    <row r="38" spans="1:131" ht="26.25" customHeight="1" x14ac:dyDescent="0.15">
      <c r="A38" s="23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4"/>
      <c r="BK38" s="224"/>
      <c r="BL38" s="224"/>
      <c r="BM38" s="224"/>
      <c r="BN38" s="224"/>
      <c r="BO38" s="234"/>
      <c r="BP38" s="234"/>
      <c r="BQ38" s="231">
        <v>32</v>
      </c>
      <c r="BR38" s="23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2"/>
    </row>
    <row r="39" spans="1:131" ht="26.25" customHeight="1" x14ac:dyDescent="0.15">
      <c r="A39" s="23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4"/>
      <c r="BK39" s="224"/>
      <c r="BL39" s="224"/>
      <c r="BM39" s="224"/>
      <c r="BN39" s="224"/>
      <c r="BO39" s="234"/>
      <c r="BP39" s="234"/>
      <c r="BQ39" s="231">
        <v>33</v>
      </c>
      <c r="BR39" s="23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2"/>
    </row>
    <row r="40" spans="1:131" ht="26.25" customHeight="1" x14ac:dyDescent="0.15">
      <c r="A40" s="23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4"/>
      <c r="BK40" s="224"/>
      <c r="BL40" s="224"/>
      <c r="BM40" s="224"/>
      <c r="BN40" s="224"/>
      <c r="BO40" s="234"/>
      <c r="BP40" s="234"/>
      <c r="BQ40" s="231">
        <v>34</v>
      </c>
      <c r="BR40" s="23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2"/>
    </row>
    <row r="41" spans="1:131" ht="26.25" customHeight="1" x14ac:dyDescent="0.15">
      <c r="A41" s="23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4"/>
      <c r="BK41" s="224"/>
      <c r="BL41" s="224"/>
      <c r="BM41" s="224"/>
      <c r="BN41" s="224"/>
      <c r="BO41" s="234"/>
      <c r="BP41" s="234"/>
      <c r="BQ41" s="231">
        <v>35</v>
      </c>
      <c r="BR41" s="23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2"/>
    </row>
    <row r="42" spans="1:131" ht="26.25" customHeight="1" x14ac:dyDescent="0.15">
      <c r="A42" s="23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4"/>
      <c r="BK42" s="224"/>
      <c r="BL42" s="224"/>
      <c r="BM42" s="224"/>
      <c r="BN42" s="224"/>
      <c r="BO42" s="234"/>
      <c r="BP42" s="234"/>
      <c r="BQ42" s="231">
        <v>36</v>
      </c>
      <c r="BR42" s="23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2"/>
    </row>
    <row r="43" spans="1:131" ht="26.25" customHeight="1" x14ac:dyDescent="0.15">
      <c r="A43" s="23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4"/>
      <c r="BK43" s="224"/>
      <c r="BL43" s="224"/>
      <c r="BM43" s="224"/>
      <c r="BN43" s="224"/>
      <c r="BO43" s="234"/>
      <c r="BP43" s="234"/>
      <c r="BQ43" s="231">
        <v>37</v>
      </c>
      <c r="BR43" s="23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2"/>
    </row>
    <row r="44" spans="1:131" ht="26.25" customHeight="1" x14ac:dyDescent="0.15">
      <c r="A44" s="23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4"/>
      <c r="BK44" s="224"/>
      <c r="BL44" s="224"/>
      <c r="BM44" s="224"/>
      <c r="BN44" s="224"/>
      <c r="BO44" s="234"/>
      <c r="BP44" s="234"/>
      <c r="BQ44" s="231">
        <v>38</v>
      </c>
      <c r="BR44" s="23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2"/>
    </row>
    <row r="45" spans="1:131" ht="26.25" customHeight="1" x14ac:dyDescent="0.15">
      <c r="A45" s="23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4"/>
      <c r="BK45" s="224"/>
      <c r="BL45" s="224"/>
      <c r="BM45" s="224"/>
      <c r="BN45" s="224"/>
      <c r="BO45" s="234"/>
      <c r="BP45" s="234"/>
      <c r="BQ45" s="231">
        <v>39</v>
      </c>
      <c r="BR45" s="23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2"/>
    </row>
    <row r="46" spans="1:131" ht="26.25" customHeight="1" x14ac:dyDescent="0.15">
      <c r="A46" s="23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4"/>
      <c r="BK46" s="224"/>
      <c r="BL46" s="224"/>
      <c r="BM46" s="224"/>
      <c r="BN46" s="224"/>
      <c r="BO46" s="234"/>
      <c r="BP46" s="234"/>
      <c r="BQ46" s="231">
        <v>40</v>
      </c>
      <c r="BR46" s="23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2"/>
    </row>
    <row r="47" spans="1:131" ht="26.25" customHeight="1" x14ac:dyDescent="0.15">
      <c r="A47" s="23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4"/>
      <c r="BK47" s="224"/>
      <c r="BL47" s="224"/>
      <c r="BM47" s="224"/>
      <c r="BN47" s="224"/>
      <c r="BO47" s="234"/>
      <c r="BP47" s="234"/>
      <c r="BQ47" s="231">
        <v>41</v>
      </c>
      <c r="BR47" s="23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2"/>
    </row>
    <row r="48" spans="1:131" ht="26.25" customHeight="1" x14ac:dyDescent="0.15">
      <c r="A48" s="23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4"/>
      <c r="BK48" s="224"/>
      <c r="BL48" s="224"/>
      <c r="BM48" s="224"/>
      <c r="BN48" s="224"/>
      <c r="BO48" s="234"/>
      <c r="BP48" s="234"/>
      <c r="BQ48" s="231">
        <v>42</v>
      </c>
      <c r="BR48" s="23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2"/>
    </row>
    <row r="49" spans="1:131" ht="26.25" customHeight="1" x14ac:dyDescent="0.15">
      <c r="A49" s="23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4"/>
      <c r="BK49" s="224"/>
      <c r="BL49" s="224"/>
      <c r="BM49" s="224"/>
      <c r="BN49" s="224"/>
      <c r="BO49" s="234"/>
      <c r="BP49" s="234"/>
      <c r="BQ49" s="231">
        <v>43</v>
      </c>
      <c r="BR49" s="23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2"/>
    </row>
    <row r="50" spans="1:131" ht="26.25" customHeight="1" x14ac:dyDescent="0.15">
      <c r="A50" s="23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4"/>
      <c r="BK50" s="224"/>
      <c r="BL50" s="224"/>
      <c r="BM50" s="224"/>
      <c r="BN50" s="224"/>
      <c r="BO50" s="234"/>
      <c r="BP50" s="234"/>
      <c r="BQ50" s="231">
        <v>44</v>
      </c>
      <c r="BR50" s="23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2"/>
    </row>
    <row r="51" spans="1:131" ht="26.25" customHeight="1" x14ac:dyDescent="0.15">
      <c r="A51" s="23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4"/>
      <c r="BK51" s="224"/>
      <c r="BL51" s="224"/>
      <c r="BM51" s="224"/>
      <c r="BN51" s="224"/>
      <c r="BO51" s="234"/>
      <c r="BP51" s="234"/>
      <c r="BQ51" s="231">
        <v>45</v>
      </c>
      <c r="BR51" s="23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2"/>
    </row>
    <row r="52" spans="1:131" ht="26.25" customHeight="1" x14ac:dyDescent="0.15">
      <c r="A52" s="23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4"/>
      <c r="BK52" s="224"/>
      <c r="BL52" s="224"/>
      <c r="BM52" s="224"/>
      <c r="BN52" s="224"/>
      <c r="BO52" s="234"/>
      <c r="BP52" s="234"/>
      <c r="BQ52" s="231">
        <v>46</v>
      </c>
      <c r="BR52" s="23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2"/>
    </row>
    <row r="53" spans="1:131" ht="26.25" customHeight="1" x14ac:dyDescent="0.15">
      <c r="A53" s="23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4"/>
      <c r="BK53" s="224"/>
      <c r="BL53" s="224"/>
      <c r="BM53" s="224"/>
      <c r="BN53" s="224"/>
      <c r="BO53" s="234"/>
      <c r="BP53" s="234"/>
      <c r="BQ53" s="231">
        <v>47</v>
      </c>
      <c r="BR53" s="23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2"/>
    </row>
    <row r="54" spans="1:131" ht="26.25" customHeight="1" x14ac:dyDescent="0.15">
      <c r="A54" s="23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4"/>
      <c r="BK54" s="224"/>
      <c r="BL54" s="224"/>
      <c r="BM54" s="224"/>
      <c r="BN54" s="224"/>
      <c r="BO54" s="234"/>
      <c r="BP54" s="234"/>
      <c r="BQ54" s="231">
        <v>48</v>
      </c>
      <c r="BR54" s="23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2"/>
    </row>
    <row r="55" spans="1:131" ht="26.25" customHeight="1" x14ac:dyDescent="0.15">
      <c r="A55" s="23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4"/>
      <c r="BK55" s="224"/>
      <c r="BL55" s="224"/>
      <c r="BM55" s="224"/>
      <c r="BN55" s="224"/>
      <c r="BO55" s="234"/>
      <c r="BP55" s="234"/>
      <c r="BQ55" s="231">
        <v>49</v>
      </c>
      <c r="BR55" s="23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2"/>
    </row>
    <row r="56" spans="1:131" ht="26.25" customHeight="1" x14ac:dyDescent="0.15">
      <c r="A56" s="23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4"/>
      <c r="BK56" s="224"/>
      <c r="BL56" s="224"/>
      <c r="BM56" s="224"/>
      <c r="BN56" s="224"/>
      <c r="BO56" s="234"/>
      <c r="BP56" s="234"/>
      <c r="BQ56" s="231">
        <v>50</v>
      </c>
      <c r="BR56" s="23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2"/>
    </row>
    <row r="57" spans="1:131" ht="26.25" customHeight="1" x14ac:dyDescent="0.15">
      <c r="A57" s="23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4"/>
      <c r="BK57" s="224"/>
      <c r="BL57" s="224"/>
      <c r="BM57" s="224"/>
      <c r="BN57" s="224"/>
      <c r="BO57" s="234"/>
      <c r="BP57" s="234"/>
      <c r="BQ57" s="231">
        <v>51</v>
      </c>
      <c r="BR57" s="23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2"/>
    </row>
    <row r="58" spans="1:131" ht="26.25" customHeight="1" x14ac:dyDescent="0.15">
      <c r="A58" s="23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4"/>
      <c r="BK58" s="224"/>
      <c r="BL58" s="224"/>
      <c r="BM58" s="224"/>
      <c r="BN58" s="224"/>
      <c r="BO58" s="234"/>
      <c r="BP58" s="234"/>
      <c r="BQ58" s="231">
        <v>52</v>
      </c>
      <c r="BR58" s="23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2"/>
    </row>
    <row r="59" spans="1:131" ht="26.25" customHeight="1" x14ac:dyDescent="0.15">
      <c r="A59" s="23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4"/>
      <c r="BK59" s="224"/>
      <c r="BL59" s="224"/>
      <c r="BM59" s="224"/>
      <c r="BN59" s="224"/>
      <c r="BO59" s="234"/>
      <c r="BP59" s="234"/>
      <c r="BQ59" s="231">
        <v>53</v>
      </c>
      <c r="BR59" s="23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2"/>
    </row>
    <row r="60" spans="1:131" ht="26.25" customHeight="1" x14ac:dyDescent="0.15">
      <c r="A60" s="23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4"/>
      <c r="BK60" s="224"/>
      <c r="BL60" s="224"/>
      <c r="BM60" s="224"/>
      <c r="BN60" s="224"/>
      <c r="BO60" s="234"/>
      <c r="BP60" s="234"/>
      <c r="BQ60" s="231">
        <v>54</v>
      </c>
      <c r="BR60" s="23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2"/>
    </row>
    <row r="61" spans="1:131" ht="26.25" customHeight="1" thickBot="1" x14ac:dyDescent="0.2">
      <c r="A61" s="23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4"/>
      <c r="BK61" s="224"/>
      <c r="BL61" s="224"/>
      <c r="BM61" s="224"/>
      <c r="BN61" s="224"/>
      <c r="BO61" s="234"/>
      <c r="BP61" s="234"/>
      <c r="BQ61" s="231">
        <v>55</v>
      </c>
      <c r="BR61" s="23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2"/>
    </row>
    <row r="62" spans="1:131" ht="26.25" customHeight="1" x14ac:dyDescent="0.15">
      <c r="A62" s="23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34"/>
      <c r="BP62" s="234"/>
      <c r="BQ62" s="231">
        <v>56</v>
      </c>
      <c r="BR62" s="23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2"/>
    </row>
    <row r="63" spans="1:131" ht="26.25" customHeight="1" thickBot="1" x14ac:dyDescent="0.2">
      <c r="A63" s="23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1223</v>
      </c>
      <c r="AG63" s="831"/>
      <c r="AH63" s="831"/>
      <c r="AI63" s="831"/>
      <c r="AJ63" s="832"/>
      <c r="AK63" s="833"/>
      <c r="AL63" s="828"/>
      <c r="AM63" s="828"/>
      <c r="AN63" s="828"/>
      <c r="AO63" s="828"/>
      <c r="AP63" s="831">
        <v>3908</v>
      </c>
      <c r="AQ63" s="831"/>
      <c r="AR63" s="831"/>
      <c r="AS63" s="831"/>
      <c r="AT63" s="831"/>
      <c r="AU63" s="831">
        <v>2710</v>
      </c>
      <c r="AV63" s="831"/>
      <c r="AW63" s="831"/>
      <c r="AX63" s="831"/>
      <c r="AY63" s="831"/>
      <c r="AZ63" s="835"/>
      <c r="BA63" s="835"/>
      <c r="BB63" s="835"/>
      <c r="BC63" s="835"/>
      <c r="BD63" s="835"/>
      <c r="BE63" s="836"/>
      <c r="BF63" s="836"/>
      <c r="BG63" s="836"/>
      <c r="BH63" s="836"/>
      <c r="BI63" s="837"/>
      <c r="BJ63" s="838" t="s">
        <v>122</v>
      </c>
      <c r="BK63" s="839"/>
      <c r="BL63" s="839"/>
      <c r="BM63" s="839"/>
      <c r="BN63" s="840"/>
      <c r="BO63" s="234"/>
      <c r="BP63" s="234"/>
      <c r="BQ63" s="231">
        <v>57</v>
      </c>
      <c r="BR63" s="23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2"/>
    </row>
    <row r="64" spans="1:131" ht="26.25" customHeight="1" x14ac:dyDescent="0.15">
      <c r="A64" s="234"/>
      <c r="B64" s="234"/>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1">
        <v>58</v>
      </c>
      <c r="BR64" s="23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2"/>
    </row>
    <row r="65" spans="1:131" ht="26.25" customHeight="1" thickBot="1" x14ac:dyDescent="0.2">
      <c r="A65" s="224" t="s">
        <v>397</v>
      </c>
      <c r="B65" s="224"/>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34"/>
      <c r="BF65" s="234"/>
      <c r="BG65" s="234"/>
      <c r="BH65" s="234"/>
      <c r="BI65" s="234"/>
      <c r="BJ65" s="234"/>
      <c r="BK65" s="234"/>
      <c r="BL65" s="234"/>
      <c r="BM65" s="234"/>
      <c r="BN65" s="234"/>
      <c r="BO65" s="234"/>
      <c r="BP65" s="234"/>
      <c r="BQ65" s="231">
        <v>59</v>
      </c>
      <c r="BR65" s="23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34"/>
      <c r="BF66" s="234"/>
      <c r="BG66" s="234"/>
      <c r="BH66" s="234"/>
      <c r="BI66" s="234"/>
      <c r="BJ66" s="234"/>
      <c r="BK66" s="234"/>
      <c r="BL66" s="234"/>
      <c r="BM66" s="234"/>
      <c r="BN66" s="234"/>
      <c r="BO66" s="234"/>
      <c r="BP66" s="234"/>
      <c r="BQ66" s="231">
        <v>60</v>
      </c>
      <c r="BR66" s="23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4"/>
      <c r="BF67" s="234"/>
      <c r="BG67" s="234"/>
      <c r="BH67" s="234"/>
      <c r="BI67" s="234"/>
      <c r="BJ67" s="234"/>
      <c r="BK67" s="234"/>
      <c r="BL67" s="234"/>
      <c r="BM67" s="234"/>
      <c r="BN67" s="234"/>
      <c r="BO67" s="234"/>
      <c r="BP67" s="234"/>
      <c r="BQ67" s="231">
        <v>61</v>
      </c>
      <c r="BR67" s="23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2"/>
    </row>
    <row r="68" spans="1:131" ht="26.25" customHeight="1" thickTop="1" x14ac:dyDescent="0.15">
      <c r="A68" s="229">
        <v>1</v>
      </c>
      <c r="B68" s="856" t="s">
        <v>565</v>
      </c>
      <c r="C68" s="857"/>
      <c r="D68" s="857"/>
      <c r="E68" s="857"/>
      <c r="F68" s="857"/>
      <c r="G68" s="857"/>
      <c r="H68" s="857"/>
      <c r="I68" s="857"/>
      <c r="J68" s="857"/>
      <c r="K68" s="857"/>
      <c r="L68" s="857"/>
      <c r="M68" s="857"/>
      <c r="N68" s="857"/>
      <c r="O68" s="857"/>
      <c r="P68" s="858"/>
      <c r="Q68" s="859">
        <v>692</v>
      </c>
      <c r="R68" s="853"/>
      <c r="S68" s="853"/>
      <c r="T68" s="853"/>
      <c r="U68" s="853"/>
      <c r="V68" s="853">
        <v>582</v>
      </c>
      <c r="W68" s="853"/>
      <c r="X68" s="853"/>
      <c r="Y68" s="853"/>
      <c r="Z68" s="853"/>
      <c r="AA68" s="853">
        <v>110</v>
      </c>
      <c r="AB68" s="853"/>
      <c r="AC68" s="853"/>
      <c r="AD68" s="853"/>
      <c r="AE68" s="853"/>
      <c r="AF68" s="853">
        <v>110</v>
      </c>
      <c r="AG68" s="853"/>
      <c r="AH68" s="853"/>
      <c r="AI68" s="853"/>
      <c r="AJ68" s="853"/>
      <c r="AK68" s="853" t="s">
        <v>558</v>
      </c>
      <c r="AL68" s="853"/>
      <c r="AM68" s="853"/>
      <c r="AN68" s="853"/>
      <c r="AO68" s="853"/>
      <c r="AP68" s="853">
        <v>835</v>
      </c>
      <c r="AQ68" s="853"/>
      <c r="AR68" s="853"/>
      <c r="AS68" s="853"/>
      <c r="AT68" s="853"/>
      <c r="AU68" s="853">
        <v>182</v>
      </c>
      <c r="AV68" s="853"/>
      <c r="AW68" s="853"/>
      <c r="AX68" s="853"/>
      <c r="AY68" s="853"/>
      <c r="AZ68" s="854"/>
      <c r="BA68" s="854"/>
      <c r="BB68" s="854"/>
      <c r="BC68" s="854"/>
      <c r="BD68" s="855"/>
      <c r="BE68" s="234"/>
      <c r="BF68" s="234"/>
      <c r="BG68" s="234"/>
      <c r="BH68" s="234"/>
      <c r="BI68" s="234"/>
      <c r="BJ68" s="234"/>
      <c r="BK68" s="234"/>
      <c r="BL68" s="234"/>
      <c r="BM68" s="234"/>
      <c r="BN68" s="234"/>
      <c r="BO68" s="234"/>
      <c r="BP68" s="234"/>
      <c r="BQ68" s="231">
        <v>62</v>
      </c>
      <c r="BR68" s="23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2"/>
    </row>
    <row r="69" spans="1:131" ht="26.25" customHeight="1" x14ac:dyDescent="0.15">
      <c r="A69" s="231">
        <v>2</v>
      </c>
      <c r="B69" s="860" t="s">
        <v>566</v>
      </c>
      <c r="C69" s="861"/>
      <c r="D69" s="861"/>
      <c r="E69" s="861"/>
      <c r="F69" s="861"/>
      <c r="G69" s="861"/>
      <c r="H69" s="861"/>
      <c r="I69" s="861"/>
      <c r="J69" s="861"/>
      <c r="K69" s="861"/>
      <c r="L69" s="861"/>
      <c r="M69" s="861"/>
      <c r="N69" s="861"/>
      <c r="O69" s="861"/>
      <c r="P69" s="862"/>
      <c r="Q69" s="863">
        <v>116</v>
      </c>
      <c r="R69" s="817"/>
      <c r="S69" s="817"/>
      <c r="T69" s="817"/>
      <c r="U69" s="817"/>
      <c r="V69" s="817">
        <v>116</v>
      </c>
      <c r="W69" s="817"/>
      <c r="X69" s="817"/>
      <c r="Y69" s="817"/>
      <c r="Z69" s="817"/>
      <c r="AA69" s="817" t="s">
        <v>567</v>
      </c>
      <c r="AB69" s="817"/>
      <c r="AC69" s="817"/>
      <c r="AD69" s="817"/>
      <c r="AE69" s="817"/>
      <c r="AF69" s="817" t="s">
        <v>567</v>
      </c>
      <c r="AG69" s="817"/>
      <c r="AH69" s="817"/>
      <c r="AI69" s="817"/>
      <c r="AJ69" s="817"/>
      <c r="AK69" s="817">
        <v>116</v>
      </c>
      <c r="AL69" s="817"/>
      <c r="AM69" s="817"/>
      <c r="AN69" s="817"/>
      <c r="AO69" s="817"/>
      <c r="AP69" s="817">
        <v>735</v>
      </c>
      <c r="AQ69" s="817"/>
      <c r="AR69" s="817"/>
      <c r="AS69" s="817"/>
      <c r="AT69" s="817"/>
      <c r="AU69" s="817">
        <v>169</v>
      </c>
      <c r="AV69" s="817"/>
      <c r="AW69" s="817"/>
      <c r="AX69" s="817"/>
      <c r="AY69" s="817"/>
      <c r="AZ69" s="819"/>
      <c r="BA69" s="819"/>
      <c r="BB69" s="819"/>
      <c r="BC69" s="819"/>
      <c r="BD69" s="820"/>
      <c r="BE69" s="234"/>
      <c r="BF69" s="234"/>
      <c r="BG69" s="234"/>
      <c r="BH69" s="234"/>
      <c r="BI69" s="234"/>
      <c r="BJ69" s="234"/>
      <c r="BK69" s="234"/>
      <c r="BL69" s="234"/>
      <c r="BM69" s="234"/>
      <c r="BN69" s="234"/>
      <c r="BO69" s="234"/>
      <c r="BP69" s="234"/>
      <c r="BQ69" s="231">
        <v>63</v>
      </c>
      <c r="BR69" s="23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2"/>
    </row>
    <row r="70" spans="1:131" ht="26.25" customHeight="1" x14ac:dyDescent="0.15">
      <c r="A70" s="231">
        <v>3</v>
      </c>
      <c r="B70" s="860" t="s">
        <v>550</v>
      </c>
      <c r="C70" s="861"/>
      <c r="D70" s="861"/>
      <c r="E70" s="861"/>
      <c r="F70" s="861"/>
      <c r="G70" s="861"/>
      <c r="H70" s="861"/>
      <c r="I70" s="861"/>
      <c r="J70" s="861"/>
      <c r="K70" s="861"/>
      <c r="L70" s="861"/>
      <c r="M70" s="861"/>
      <c r="N70" s="861"/>
      <c r="O70" s="861"/>
      <c r="P70" s="862"/>
      <c r="Q70" s="863">
        <v>53</v>
      </c>
      <c r="R70" s="817"/>
      <c r="S70" s="817"/>
      <c r="T70" s="817"/>
      <c r="U70" s="817"/>
      <c r="V70" s="817">
        <v>41</v>
      </c>
      <c r="W70" s="817"/>
      <c r="X70" s="817"/>
      <c r="Y70" s="817"/>
      <c r="Z70" s="817"/>
      <c r="AA70" s="817">
        <v>12</v>
      </c>
      <c r="AB70" s="817"/>
      <c r="AC70" s="817"/>
      <c r="AD70" s="817"/>
      <c r="AE70" s="817"/>
      <c r="AF70" s="817">
        <v>12</v>
      </c>
      <c r="AG70" s="817"/>
      <c r="AH70" s="817"/>
      <c r="AI70" s="817"/>
      <c r="AJ70" s="817"/>
      <c r="AK70" s="817" t="s">
        <v>558</v>
      </c>
      <c r="AL70" s="817"/>
      <c r="AM70" s="817"/>
      <c r="AN70" s="817"/>
      <c r="AO70" s="817"/>
      <c r="AP70" s="817" t="s">
        <v>558</v>
      </c>
      <c r="AQ70" s="817"/>
      <c r="AR70" s="817"/>
      <c r="AS70" s="817"/>
      <c r="AT70" s="817"/>
      <c r="AU70" s="817" t="s">
        <v>558</v>
      </c>
      <c r="AV70" s="817"/>
      <c r="AW70" s="817"/>
      <c r="AX70" s="817"/>
      <c r="AY70" s="817"/>
      <c r="AZ70" s="819"/>
      <c r="BA70" s="819"/>
      <c r="BB70" s="819"/>
      <c r="BC70" s="819"/>
      <c r="BD70" s="820"/>
      <c r="BE70" s="234"/>
      <c r="BF70" s="234"/>
      <c r="BG70" s="234"/>
      <c r="BH70" s="234"/>
      <c r="BI70" s="234"/>
      <c r="BJ70" s="234"/>
      <c r="BK70" s="234"/>
      <c r="BL70" s="234"/>
      <c r="BM70" s="234"/>
      <c r="BN70" s="234"/>
      <c r="BO70" s="234"/>
      <c r="BP70" s="234"/>
      <c r="BQ70" s="231">
        <v>64</v>
      </c>
      <c r="BR70" s="23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2"/>
    </row>
    <row r="71" spans="1:131" ht="26.25" customHeight="1" x14ac:dyDescent="0.15">
      <c r="A71" s="231">
        <v>4</v>
      </c>
      <c r="B71" s="860" t="s">
        <v>551</v>
      </c>
      <c r="C71" s="861"/>
      <c r="D71" s="861"/>
      <c r="E71" s="861"/>
      <c r="F71" s="861"/>
      <c r="G71" s="861"/>
      <c r="H71" s="861"/>
      <c r="I71" s="861"/>
      <c r="J71" s="861"/>
      <c r="K71" s="861"/>
      <c r="L71" s="861"/>
      <c r="M71" s="861"/>
      <c r="N71" s="861"/>
      <c r="O71" s="861"/>
      <c r="P71" s="862"/>
      <c r="Q71" s="863">
        <v>63</v>
      </c>
      <c r="R71" s="817"/>
      <c r="S71" s="817"/>
      <c r="T71" s="817"/>
      <c r="U71" s="817"/>
      <c r="V71" s="817">
        <v>57</v>
      </c>
      <c r="W71" s="817"/>
      <c r="X71" s="817"/>
      <c r="Y71" s="817"/>
      <c r="Z71" s="817"/>
      <c r="AA71" s="817">
        <v>6</v>
      </c>
      <c r="AB71" s="817"/>
      <c r="AC71" s="817"/>
      <c r="AD71" s="817"/>
      <c r="AE71" s="817"/>
      <c r="AF71" s="817">
        <v>6</v>
      </c>
      <c r="AG71" s="817"/>
      <c r="AH71" s="817"/>
      <c r="AI71" s="817"/>
      <c r="AJ71" s="817"/>
      <c r="AK71" s="817" t="s">
        <v>558</v>
      </c>
      <c r="AL71" s="817"/>
      <c r="AM71" s="817"/>
      <c r="AN71" s="817"/>
      <c r="AO71" s="817"/>
      <c r="AP71" s="817" t="s">
        <v>558</v>
      </c>
      <c r="AQ71" s="817"/>
      <c r="AR71" s="817"/>
      <c r="AS71" s="817"/>
      <c r="AT71" s="817"/>
      <c r="AU71" s="817" t="s">
        <v>558</v>
      </c>
      <c r="AV71" s="817"/>
      <c r="AW71" s="817"/>
      <c r="AX71" s="817"/>
      <c r="AY71" s="817"/>
      <c r="AZ71" s="819"/>
      <c r="BA71" s="819"/>
      <c r="BB71" s="819"/>
      <c r="BC71" s="819"/>
      <c r="BD71" s="820"/>
      <c r="BE71" s="234"/>
      <c r="BF71" s="234"/>
      <c r="BG71" s="234"/>
      <c r="BH71" s="234"/>
      <c r="BI71" s="234"/>
      <c r="BJ71" s="234"/>
      <c r="BK71" s="234"/>
      <c r="BL71" s="234"/>
      <c r="BM71" s="234"/>
      <c r="BN71" s="234"/>
      <c r="BO71" s="234"/>
      <c r="BP71" s="234"/>
      <c r="BQ71" s="231">
        <v>65</v>
      </c>
      <c r="BR71" s="23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2"/>
    </row>
    <row r="72" spans="1:131" ht="26.25" customHeight="1" x14ac:dyDescent="0.15">
      <c r="A72" s="231">
        <v>5</v>
      </c>
      <c r="B72" s="860" t="s">
        <v>552</v>
      </c>
      <c r="C72" s="861"/>
      <c r="D72" s="861"/>
      <c r="E72" s="861"/>
      <c r="F72" s="861"/>
      <c r="G72" s="861"/>
      <c r="H72" s="861"/>
      <c r="I72" s="861"/>
      <c r="J72" s="861"/>
      <c r="K72" s="861"/>
      <c r="L72" s="861"/>
      <c r="M72" s="861"/>
      <c r="N72" s="861"/>
      <c r="O72" s="861"/>
      <c r="P72" s="862"/>
      <c r="Q72" s="863">
        <v>5949</v>
      </c>
      <c r="R72" s="817"/>
      <c r="S72" s="817"/>
      <c r="T72" s="817"/>
      <c r="U72" s="817"/>
      <c r="V72" s="817">
        <v>4240</v>
      </c>
      <c r="W72" s="817"/>
      <c r="X72" s="817"/>
      <c r="Y72" s="817"/>
      <c r="Z72" s="817"/>
      <c r="AA72" s="817">
        <v>1709</v>
      </c>
      <c r="AB72" s="817"/>
      <c r="AC72" s="817"/>
      <c r="AD72" s="817"/>
      <c r="AE72" s="817"/>
      <c r="AF72" s="817">
        <v>1709</v>
      </c>
      <c r="AG72" s="817"/>
      <c r="AH72" s="817"/>
      <c r="AI72" s="817"/>
      <c r="AJ72" s="817"/>
      <c r="AK72" s="817" t="s">
        <v>558</v>
      </c>
      <c r="AL72" s="817"/>
      <c r="AM72" s="817"/>
      <c r="AN72" s="817"/>
      <c r="AO72" s="817"/>
      <c r="AP72" s="817" t="s">
        <v>558</v>
      </c>
      <c r="AQ72" s="817"/>
      <c r="AR72" s="817"/>
      <c r="AS72" s="817"/>
      <c r="AT72" s="817"/>
      <c r="AU72" s="817" t="s">
        <v>558</v>
      </c>
      <c r="AV72" s="817"/>
      <c r="AW72" s="817"/>
      <c r="AX72" s="817"/>
      <c r="AY72" s="817"/>
      <c r="AZ72" s="819"/>
      <c r="BA72" s="819"/>
      <c r="BB72" s="819"/>
      <c r="BC72" s="819"/>
      <c r="BD72" s="820"/>
      <c r="BE72" s="234"/>
      <c r="BF72" s="234"/>
      <c r="BG72" s="234"/>
      <c r="BH72" s="234"/>
      <c r="BI72" s="234"/>
      <c r="BJ72" s="234"/>
      <c r="BK72" s="234"/>
      <c r="BL72" s="234"/>
      <c r="BM72" s="234"/>
      <c r="BN72" s="234"/>
      <c r="BO72" s="234"/>
      <c r="BP72" s="234"/>
      <c r="BQ72" s="231">
        <v>66</v>
      </c>
      <c r="BR72" s="23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2"/>
    </row>
    <row r="73" spans="1:131" ht="26.25" customHeight="1" x14ac:dyDescent="0.15">
      <c r="A73" s="231">
        <v>6</v>
      </c>
      <c r="B73" s="860" t="s">
        <v>553</v>
      </c>
      <c r="C73" s="861"/>
      <c r="D73" s="861"/>
      <c r="E73" s="861"/>
      <c r="F73" s="861"/>
      <c r="G73" s="861"/>
      <c r="H73" s="861"/>
      <c r="I73" s="861"/>
      <c r="J73" s="861"/>
      <c r="K73" s="861"/>
      <c r="L73" s="861"/>
      <c r="M73" s="861"/>
      <c r="N73" s="861"/>
      <c r="O73" s="861"/>
      <c r="P73" s="862"/>
      <c r="Q73" s="863">
        <v>173</v>
      </c>
      <c r="R73" s="817"/>
      <c r="S73" s="817"/>
      <c r="T73" s="817"/>
      <c r="U73" s="817"/>
      <c r="V73" s="817">
        <v>166</v>
      </c>
      <c r="W73" s="817"/>
      <c r="X73" s="817"/>
      <c r="Y73" s="817"/>
      <c r="Z73" s="817"/>
      <c r="AA73" s="817">
        <v>6</v>
      </c>
      <c r="AB73" s="817"/>
      <c r="AC73" s="817"/>
      <c r="AD73" s="817"/>
      <c r="AE73" s="817"/>
      <c r="AF73" s="817">
        <v>6</v>
      </c>
      <c r="AG73" s="817"/>
      <c r="AH73" s="817"/>
      <c r="AI73" s="817"/>
      <c r="AJ73" s="817"/>
      <c r="AK73" s="817" t="s">
        <v>558</v>
      </c>
      <c r="AL73" s="817"/>
      <c r="AM73" s="817"/>
      <c r="AN73" s="817"/>
      <c r="AO73" s="817"/>
      <c r="AP73" s="817">
        <v>46</v>
      </c>
      <c r="AQ73" s="817"/>
      <c r="AR73" s="817"/>
      <c r="AS73" s="817"/>
      <c r="AT73" s="817"/>
      <c r="AU73" s="817">
        <v>2</v>
      </c>
      <c r="AV73" s="817"/>
      <c r="AW73" s="817"/>
      <c r="AX73" s="817"/>
      <c r="AY73" s="817"/>
      <c r="AZ73" s="819"/>
      <c r="BA73" s="819"/>
      <c r="BB73" s="819"/>
      <c r="BC73" s="819"/>
      <c r="BD73" s="820"/>
      <c r="BE73" s="234"/>
      <c r="BF73" s="234"/>
      <c r="BG73" s="234"/>
      <c r="BH73" s="234"/>
      <c r="BI73" s="234"/>
      <c r="BJ73" s="234"/>
      <c r="BK73" s="234"/>
      <c r="BL73" s="234"/>
      <c r="BM73" s="234"/>
      <c r="BN73" s="234"/>
      <c r="BO73" s="234"/>
      <c r="BP73" s="234"/>
      <c r="BQ73" s="231">
        <v>67</v>
      </c>
      <c r="BR73" s="23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2"/>
    </row>
    <row r="74" spans="1:131" ht="26.25" customHeight="1" x14ac:dyDescent="0.15">
      <c r="A74" s="231">
        <v>7</v>
      </c>
      <c r="B74" s="860" t="s">
        <v>554</v>
      </c>
      <c r="C74" s="861"/>
      <c r="D74" s="861"/>
      <c r="E74" s="861"/>
      <c r="F74" s="861"/>
      <c r="G74" s="861"/>
      <c r="H74" s="861"/>
      <c r="I74" s="861"/>
      <c r="J74" s="861"/>
      <c r="K74" s="861"/>
      <c r="L74" s="861"/>
      <c r="M74" s="861"/>
      <c r="N74" s="861"/>
      <c r="O74" s="861"/>
      <c r="P74" s="862"/>
      <c r="Q74" s="863">
        <v>807</v>
      </c>
      <c r="R74" s="817"/>
      <c r="S74" s="817"/>
      <c r="T74" s="817"/>
      <c r="U74" s="817"/>
      <c r="V74" s="817">
        <v>767</v>
      </c>
      <c r="W74" s="817"/>
      <c r="X74" s="817"/>
      <c r="Y74" s="817"/>
      <c r="Z74" s="817"/>
      <c r="AA74" s="817">
        <v>40</v>
      </c>
      <c r="AB74" s="817"/>
      <c r="AC74" s="817"/>
      <c r="AD74" s="817"/>
      <c r="AE74" s="817"/>
      <c r="AF74" s="817">
        <v>40</v>
      </c>
      <c r="AG74" s="817"/>
      <c r="AH74" s="817"/>
      <c r="AI74" s="817"/>
      <c r="AJ74" s="817"/>
      <c r="AK74" s="817" t="s">
        <v>558</v>
      </c>
      <c r="AL74" s="817"/>
      <c r="AM74" s="817"/>
      <c r="AN74" s="817"/>
      <c r="AO74" s="817"/>
      <c r="AP74" s="817">
        <v>21</v>
      </c>
      <c r="AQ74" s="817"/>
      <c r="AR74" s="817"/>
      <c r="AS74" s="817"/>
      <c r="AT74" s="817"/>
      <c r="AU74" s="817">
        <v>11</v>
      </c>
      <c r="AV74" s="817"/>
      <c r="AW74" s="817"/>
      <c r="AX74" s="817"/>
      <c r="AY74" s="817"/>
      <c r="AZ74" s="819"/>
      <c r="BA74" s="819"/>
      <c r="BB74" s="819"/>
      <c r="BC74" s="819"/>
      <c r="BD74" s="820"/>
      <c r="BE74" s="234"/>
      <c r="BF74" s="234"/>
      <c r="BG74" s="234"/>
      <c r="BH74" s="234"/>
      <c r="BI74" s="234"/>
      <c r="BJ74" s="234"/>
      <c r="BK74" s="234"/>
      <c r="BL74" s="234"/>
      <c r="BM74" s="234"/>
      <c r="BN74" s="234"/>
      <c r="BO74" s="234"/>
      <c r="BP74" s="234"/>
      <c r="BQ74" s="231">
        <v>68</v>
      </c>
      <c r="BR74" s="23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2"/>
    </row>
    <row r="75" spans="1:131" ht="26.25" customHeight="1" x14ac:dyDescent="0.15">
      <c r="A75" s="231">
        <v>8</v>
      </c>
      <c r="B75" s="860" t="s">
        <v>555</v>
      </c>
      <c r="C75" s="861"/>
      <c r="D75" s="861"/>
      <c r="E75" s="861"/>
      <c r="F75" s="861"/>
      <c r="G75" s="861"/>
      <c r="H75" s="861"/>
      <c r="I75" s="861"/>
      <c r="J75" s="861"/>
      <c r="K75" s="861"/>
      <c r="L75" s="861"/>
      <c r="M75" s="861"/>
      <c r="N75" s="861"/>
      <c r="O75" s="861"/>
      <c r="P75" s="862"/>
      <c r="Q75" s="864">
        <v>46173</v>
      </c>
      <c r="R75" s="865"/>
      <c r="S75" s="865"/>
      <c r="T75" s="865"/>
      <c r="U75" s="821"/>
      <c r="V75" s="866">
        <v>46117</v>
      </c>
      <c r="W75" s="865"/>
      <c r="X75" s="865"/>
      <c r="Y75" s="865"/>
      <c r="Z75" s="821"/>
      <c r="AA75" s="866">
        <v>56</v>
      </c>
      <c r="AB75" s="865"/>
      <c r="AC75" s="865"/>
      <c r="AD75" s="865"/>
      <c r="AE75" s="821"/>
      <c r="AF75" s="866">
        <v>45</v>
      </c>
      <c r="AG75" s="865"/>
      <c r="AH75" s="865"/>
      <c r="AI75" s="865"/>
      <c r="AJ75" s="821"/>
      <c r="AK75" s="866" t="s">
        <v>558</v>
      </c>
      <c r="AL75" s="865"/>
      <c r="AM75" s="865"/>
      <c r="AN75" s="865"/>
      <c r="AO75" s="821"/>
      <c r="AP75" s="866" t="s">
        <v>558</v>
      </c>
      <c r="AQ75" s="865"/>
      <c r="AR75" s="865"/>
      <c r="AS75" s="865"/>
      <c r="AT75" s="821"/>
      <c r="AU75" s="866" t="s">
        <v>558</v>
      </c>
      <c r="AV75" s="865"/>
      <c r="AW75" s="865"/>
      <c r="AX75" s="865"/>
      <c r="AY75" s="821"/>
      <c r="AZ75" s="819"/>
      <c r="BA75" s="819"/>
      <c r="BB75" s="819"/>
      <c r="BC75" s="819"/>
      <c r="BD75" s="820"/>
      <c r="BE75" s="234"/>
      <c r="BF75" s="234"/>
      <c r="BG75" s="234"/>
      <c r="BH75" s="234"/>
      <c r="BI75" s="234"/>
      <c r="BJ75" s="234"/>
      <c r="BK75" s="234"/>
      <c r="BL75" s="234"/>
      <c r="BM75" s="234"/>
      <c r="BN75" s="234"/>
      <c r="BO75" s="234"/>
      <c r="BP75" s="234"/>
      <c r="BQ75" s="231">
        <v>69</v>
      </c>
      <c r="BR75" s="23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2"/>
    </row>
    <row r="76" spans="1:131" ht="26.25" customHeight="1" x14ac:dyDescent="0.15">
      <c r="A76" s="231">
        <v>9</v>
      </c>
      <c r="B76" s="860" t="s">
        <v>556</v>
      </c>
      <c r="C76" s="861"/>
      <c r="D76" s="861"/>
      <c r="E76" s="861"/>
      <c r="F76" s="861"/>
      <c r="G76" s="861"/>
      <c r="H76" s="861"/>
      <c r="I76" s="861"/>
      <c r="J76" s="861"/>
      <c r="K76" s="861"/>
      <c r="L76" s="861"/>
      <c r="M76" s="861"/>
      <c r="N76" s="861"/>
      <c r="O76" s="861"/>
      <c r="P76" s="862"/>
      <c r="Q76" s="864">
        <v>264</v>
      </c>
      <c r="R76" s="865"/>
      <c r="S76" s="865"/>
      <c r="T76" s="865"/>
      <c r="U76" s="821"/>
      <c r="V76" s="866">
        <v>227</v>
      </c>
      <c r="W76" s="865"/>
      <c r="X76" s="865"/>
      <c r="Y76" s="865"/>
      <c r="Z76" s="821"/>
      <c r="AA76" s="866">
        <v>37</v>
      </c>
      <c r="AB76" s="865"/>
      <c r="AC76" s="865"/>
      <c r="AD76" s="865"/>
      <c r="AE76" s="821"/>
      <c r="AF76" s="866">
        <v>37</v>
      </c>
      <c r="AG76" s="865"/>
      <c r="AH76" s="865"/>
      <c r="AI76" s="865"/>
      <c r="AJ76" s="821"/>
      <c r="AK76" s="866" t="s">
        <v>558</v>
      </c>
      <c r="AL76" s="865"/>
      <c r="AM76" s="865"/>
      <c r="AN76" s="865"/>
      <c r="AO76" s="821"/>
      <c r="AP76" s="866" t="s">
        <v>558</v>
      </c>
      <c r="AQ76" s="865"/>
      <c r="AR76" s="865"/>
      <c r="AS76" s="865"/>
      <c r="AT76" s="821"/>
      <c r="AU76" s="866" t="s">
        <v>558</v>
      </c>
      <c r="AV76" s="865"/>
      <c r="AW76" s="865"/>
      <c r="AX76" s="865"/>
      <c r="AY76" s="821"/>
      <c r="AZ76" s="819"/>
      <c r="BA76" s="819"/>
      <c r="BB76" s="819"/>
      <c r="BC76" s="819"/>
      <c r="BD76" s="820"/>
      <c r="BE76" s="234"/>
      <c r="BF76" s="234"/>
      <c r="BG76" s="234"/>
      <c r="BH76" s="234"/>
      <c r="BI76" s="234"/>
      <c r="BJ76" s="234"/>
      <c r="BK76" s="234"/>
      <c r="BL76" s="234"/>
      <c r="BM76" s="234"/>
      <c r="BN76" s="234"/>
      <c r="BO76" s="234"/>
      <c r="BP76" s="234"/>
      <c r="BQ76" s="231">
        <v>70</v>
      </c>
      <c r="BR76" s="23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2"/>
    </row>
    <row r="77" spans="1:131" ht="26.25" customHeight="1" x14ac:dyDescent="0.15">
      <c r="A77" s="231">
        <v>10</v>
      </c>
      <c r="B77" s="860" t="s">
        <v>557</v>
      </c>
      <c r="C77" s="861"/>
      <c r="D77" s="861"/>
      <c r="E77" s="861"/>
      <c r="F77" s="861"/>
      <c r="G77" s="861"/>
      <c r="H77" s="861"/>
      <c r="I77" s="861"/>
      <c r="J77" s="861"/>
      <c r="K77" s="861"/>
      <c r="L77" s="861"/>
      <c r="M77" s="861"/>
      <c r="N77" s="861"/>
      <c r="O77" s="861"/>
      <c r="P77" s="862"/>
      <c r="Q77" s="864">
        <v>295194</v>
      </c>
      <c r="R77" s="865"/>
      <c r="S77" s="865"/>
      <c r="T77" s="865"/>
      <c r="U77" s="821"/>
      <c r="V77" s="866">
        <v>282398</v>
      </c>
      <c r="W77" s="865"/>
      <c r="X77" s="865"/>
      <c r="Y77" s="865"/>
      <c r="Z77" s="821"/>
      <c r="AA77" s="866">
        <v>12796</v>
      </c>
      <c r="AB77" s="865"/>
      <c r="AC77" s="865"/>
      <c r="AD77" s="865"/>
      <c r="AE77" s="821"/>
      <c r="AF77" s="866">
        <v>12796</v>
      </c>
      <c r="AG77" s="865"/>
      <c r="AH77" s="865"/>
      <c r="AI77" s="865"/>
      <c r="AJ77" s="821"/>
      <c r="AK77" s="866" t="s">
        <v>558</v>
      </c>
      <c r="AL77" s="865"/>
      <c r="AM77" s="865"/>
      <c r="AN77" s="865"/>
      <c r="AO77" s="821"/>
      <c r="AP77" s="866" t="s">
        <v>558</v>
      </c>
      <c r="AQ77" s="865"/>
      <c r="AR77" s="865"/>
      <c r="AS77" s="865"/>
      <c r="AT77" s="821"/>
      <c r="AU77" s="866" t="s">
        <v>558</v>
      </c>
      <c r="AV77" s="865"/>
      <c r="AW77" s="865"/>
      <c r="AX77" s="865"/>
      <c r="AY77" s="821"/>
      <c r="AZ77" s="819"/>
      <c r="BA77" s="819"/>
      <c r="BB77" s="819"/>
      <c r="BC77" s="819"/>
      <c r="BD77" s="820"/>
      <c r="BE77" s="234"/>
      <c r="BF77" s="234"/>
      <c r="BG77" s="234"/>
      <c r="BH77" s="234"/>
      <c r="BI77" s="234"/>
      <c r="BJ77" s="234"/>
      <c r="BK77" s="234"/>
      <c r="BL77" s="234"/>
      <c r="BM77" s="234"/>
      <c r="BN77" s="234"/>
      <c r="BO77" s="234"/>
      <c r="BP77" s="234"/>
      <c r="BQ77" s="231">
        <v>71</v>
      </c>
      <c r="BR77" s="23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2"/>
    </row>
    <row r="78" spans="1:131" ht="26.25" customHeight="1" x14ac:dyDescent="0.15">
      <c r="A78" s="23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4"/>
      <c r="BF78" s="234"/>
      <c r="BG78" s="234"/>
      <c r="BH78" s="234"/>
      <c r="BI78" s="234"/>
      <c r="BJ78" s="222"/>
      <c r="BK78" s="222"/>
      <c r="BL78" s="222"/>
      <c r="BM78" s="222"/>
      <c r="BN78" s="222"/>
      <c r="BO78" s="234"/>
      <c r="BP78" s="234"/>
      <c r="BQ78" s="231">
        <v>72</v>
      </c>
      <c r="BR78" s="23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2"/>
    </row>
    <row r="79" spans="1:131" ht="26.25" customHeight="1" x14ac:dyDescent="0.15">
      <c r="A79" s="23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4"/>
      <c r="BF79" s="234"/>
      <c r="BG79" s="234"/>
      <c r="BH79" s="234"/>
      <c r="BI79" s="234"/>
      <c r="BJ79" s="222"/>
      <c r="BK79" s="222"/>
      <c r="BL79" s="222"/>
      <c r="BM79" s="222"/>
      <c r="BN79" s="222"/>
      <c r="BO79" s="234"/>
      <c r="BP79" s="234"/>
      <c r="BQ79" s="231">
        <v>73</v>
      </c>
      <c r="BR79" s="23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2"/>
    </row>
    <row r="80" spans="1:131" ht="26.25" customHeight="1" x14ac:dyDescent="0.15">
      <c r="A80" s="23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4"/>
      <c r="BF80" s="234"/>
      <c r="BG80" s="234"/>
      <c r="BH80" s="234"/>
      <c r="BI80" s="234"/>
      <c r="BJ80" s="234"/>
      <c r="BK80" s="234"/>
      <c r="BL80" s="234"/>
      <c r="BM80" s="234"/>
      <c r="BN80" s="234"/>
      <c r="BO80" s="234"/>
      <c r="BP80" s="234"/>
      <c r="BQ80" s="231">
        <v>74</v>
      </c>
      <c r="BR80" s="23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2"/>
    </row>
    <row r="81" spans="1:131" ht="26.25" customHeight="1" x14ac:dyDescent="0.15">
      <c r="A81" s="23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4"/>
      <c r="BF81" s="234"/>
      <c r="BG81" s="234"/>
      <c r="BH81" s="234"/>
      <c r="BI81" s="234"/>
      <c r="BJ81" s="234"/>
      <c r="BK81" s="234"/>
      <c r="BL81" s="234"/>
      <c r="BM81" s="234"/>
      <c r="BN81" s="234"/>
      <c r="BO81" s="234"/>
      <c r="BP81" s="234"/>
      <c r="BQ81" s="231">
        <v>75</v>
      </c>
      <c r="BR81" s="23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2"/>
    </row>
    <row r="82" spans="1:131" ht="26.25" customHeight="1" x14ac:dyDescent="0.15">
      <c r="A82" s="23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4"/>
      <c r="BF82" s="234"/>
      <c r="BG82" s="234"/>
      <c r="BH82" s="234"/>
      <c r="BI82" s="234"/>
      <c r="BJ82" s="234"/>
      <c r="BK82" s="234"/>
      <c r="BL82" s="234"/>
      <c r="BM82" s="234"/>
      <c r="BN82" s="234"/>
      <c r="BO82" s="234"/>
      <c r="BP82" s="234"/>
      <c r="BQ82" s="231">
        <v>76</v>
      </c>
      <c r="BR82" s="23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2"/>
    </row>
    <row r="83" spans="1:131" ht="26.25" customHeight="1" x14ac:dyDescent="0.15">
      <c r="A83" s="23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4"/>
      <c r="BF83" s="234"/>
      <c r="BG83" s="234"/>
      <c r="BH83" s="234"/>
      <c r="BI83" s="234"/>
      <c r="BJ83" s="234"/>
      <c r="BK83" s="234"/>
      <c r="BL83" s="234"/>
      <c r="BM83" s="234"/>
      <c r="BN83" s="234"/>
      <c r="BO83" s="234"/>
      <c r="BP83" s="234"/>
      <c r="BQ83" s="231">
        <v>77</v>
      </c>
      <c r="BR83" s="23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2"/>
    </row>
    <row r="84" spans="1:131" ht="26.25" customHeight="1" x14ac:dyDescent="0.15">
      <c r="A84" s="23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4"/>
      <c r="BF84" s="234"/>
      <c r="BG84" s="234"/>
      <c r="BH84" s="234"/>
      <c r="BI84" s="234"/>
      <c r="BJ84" s="234"/>
      <c r="BK84" s="234"/>
      <c r="BL84" s="234"/>
      <c r="BM84" s="234"/>
      <c r="BN84" s="234"/>
      <c r="BO84" s="234"/>
      <c r="BP84" s="234"/>
      <c r="BQ84" s="231">
        <v>78</v>
      </c>
      <c r="BR84" s="23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2"/>
    </row>
    <row r="85" spans="1:131" ht="26.25" customHeight="1" x14ac:dyDescent="0.15">
      <c r="A85" s="23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4"/>
      <c r="BF85" s="234"/>
      <c r="BG85" s="234"/>
      <c r="BH85" s="234"/>
      <c r="BI85" s="234"/>
      <c r="BJ85" s="234"/>
      <c r="BK85" s="234"/>
      <c r="BL85" s="234"/>
      <c r="BM85" s="234"/>
      <c r="BN85" s="234"/>
      <c r="BO85" s="234"/>
      <c r="BP85" s="234"/>
      <c r="BQ85" s="231">
        <v>79</v>
      </c>
      <c r="BR85" s="23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2"/>
    </row>
    <row r="86" spans="1:131" ht="26.25" customHeight="1" x14ac:dyDescent="0.15">
      <c r="A86" s="23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4"/>
      <c r="BF86" s="234"/>
      <c r="BG86" s="234"/>
      <c r="BH86" s="234"/>
      <c r="BI86" s="234"/>
      <c r="BJ86" s="234"/>
      <c r="BK86" s="234"/>
      <c r="BL86" s="234"/>
      <c r="BM86" s="234"/>
      <c r="BN86" s="234"/>
      <c r="BO86" s="234"/>
      <c r="BP86" s="234"/>
      <c r="BQ86" s="231">
        <v>80</v>
      </c>
      <c r="BR86" s="23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2"/>
    </row>
    <row r="87" spans="1:131" ht="26.25" customHeight="1" x14ac:dyDescent="0.15">
      <c r="A87" s="23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4"/>
      <c r="BF87" s="234"/>
      <c r="BG87" s="234"/>
      <c r="BH87" s="234"/>
      <c r="BI87" s="234"/>
      <c r="BJ87" s="234"/>
      <c r="BK87" s="234"/>
      <c r="BL87" s="234"/>
      <c r="BM87" s="234"/>
      <c r="BN87" s="234"/>
      <c r="BO87" s="234"/>
      <c r="BP87" s="234"/>
      <c r="BQ87" s="231">
        <v>81</v>
      </c>
      <c r="BR87" s="23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2"/>
    </row>
    <row r="88" spans="1:131" ht="26.25" customHeight="1" thickBot="1" x14ac:dyDescent="0.2">
      <c r="A88" s="23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14761</v>
      </c>
      <c r="AG88" s="831"/>
      <c r="AH88" s="831"/>
      <c r="AI88" s="831"/>
      <c r="AJ88" s="831"/>
      <c r="AK88" s="828"/>
      <c r="AL88" s="828"/>
      <c r="AM88" s="828"/>
      <c r="AN88" s="828"/>
      <c r="AO88" s="828"/>
      <c r="AP88" s="831">
        <v>1637</v>
      </c>
      <c r="AQ88" s="831"/>
      <c r="AR88" s="831"/>
      <c r="AS88" s="831"/>
      <c r="AT88" s="831"/>
      <c r="AU88" s="831">
        <v>364</v>
      </c>
      <c r="AV88" s="831"/>
      <c r="AW88" s="831"/>
      <c r="AX88" s="831"/>
      <c r="AY88" s="831"/>
      <c r="AZ88" s="836"/>
      <c r="BA88" s="836"/>
      <c r="BB88" s="836"/>
      <c r="BC88" s="836"/>
      <c r="BD88" s="837"/>
      <c r="BE88" s="234"/>
      <c r="BF88" s="234"/>
      <c r="BG88" s="234"/>
      <c r="BH88" s="234"/>
      <c r="BI88" s="234"/>
      <c r="BJ88" s="234"/>
      <c r="BK88" s="234"/>
      <c r="BL88" s="234"/>
      <c r="BM88" s="234"/>
      <c r="BN88" s="234"/>
      <c r="BO88" s="234"/>
      <c r="BP88" s="234"/>
      <c r="BQ88" s="231">
        <v>82</v>
      </c>
      <c r="BR88" s="23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2"/>
    </row>
    <row r="89" spans="1:131" ht="26.25" hidden="1" customHeight="1" x14ac:dyDescent="0.15">
      <c r="A89" s="238"/>
      <c r="B89" s="239"/>
      <c r="C89" s="239"/>
      <c r="D89" s="239"/>
      <c r="E89" s="239"/>
      <c r="F89" s="239"/>
      <c r="G89" s="239"/>
      <c r="H89" s="239"/>
      <c r="I89" s="239"/>
      <c r="J89" s="239"/>
      <c r="K89" s="239"/>
      <c r="L89" s="239"/>
      <c r="M89" s="239"/>
      <c r="N89" s="239"/>
      <c r="O89" s="239"/>
      <c r="P89" s="239"/>
      <c r="Q89" s="24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1"/>
      <c r="BA89" s="241"/>
      <c r="BB89" s="241"/>
      <c r="BC89" s="241"/>
      <c r="BD89" s="241"/>
      <c r="BE89" s="234"/>
      <c r="BF89" s="234"/>
      <c r="BG89" s="234"/>
      <c r="BH89" s="234"/>
      <c r="BI89" s="234"/>
      <c r="BJ89" s="234"/>
      <c r="BK89" s="234"/>
      <c r="BL89" s="234"/>
      <c r="BM89" s="234"/>
      <c r="BN89" s="234"/>
      <c r="BO89" s="234"/>
      <c r="BP89" s="234"/>
      <c r="BQ89" s="231">
        <v>83</v>
      </c>
      <c r="BR89" s="23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2"/>
    </row>
    <row r="90" spans="1:131" ht="26.25" hidden="1" customHeight="1" x14ac:dyDescent="0.15">
      <c r="A90" s="238"/>
      <c r="B90" s="239"/>
      <c r="C90" s="239"/>
      <c r="D90" s="239"/>
      <c r="E90" s="239"/>
      <c r="F90" s="239"/>
      <c r="G90" s="239"/>
      <c r="H90" s="239"/>
      <c r="I90" s="239"/>
      <c r="J90" s="239"/>
      <c r="K90" s="239"/>
      <c r="L90" s="239"/>
      <c r="M90" s="239"/>
      <c r="N90" s="239"/>
      <c r="O90" s="239"/>
      <c r="P90" s="239"/>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1"/>
      <c r="BA90" s="241"/>
      <c r="BB90" s="241"/>
      <c r="BC90" s="241"/>
      <c r="BD90" s="241"/>
      <c r="BE90" s="234"/>
      <c r="BF90" s="234"/>
      <c r="BG90" s="234"/>
      <c r="BH90" s="234"/>
      <c r="BI90" s="234"/>
      <c r="BJ90" s="234"/>
      <c r="BK90" s="234"/>
      <c r="BL90" s="234"/>
      <c r="BM90" s="234"/>
      <c r="BN90" s="234"/>
      <c r="BO90" s="234"/>
      <c r="BP90" s="234"/>
      <c r="BQ90" s="231">
        <v>84</v>
      </c>
      <c r="BR90" s="23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2"/>
    </row>
    <row r="91" spans="1:131" ht="26.25" hidden="1" customHeight="1" x14ac:dyDescent="0.15">
      <c r="A91" s="238"/>
      <c r="B91" s="239"/>
      <c r="C91" s="239"/>
      <c r="D91" s="239"/>
      <c r="E91" s="239"/>
      <c r="F91" s="239"/>
      <c r="G91" s="239"/>
      <c r="H91" s="239"/>
      <c r="I91" s="239"/>
      <c r="J91" s="239"/>
      <c r="K91" s="239"/>
      <c r="L91" s="239"/>
      <c r="M91" s="239"/>
      <c r="N91" s="239"/>
      <c r="O91" s="239"/>
      <c r="P91" s="239"/>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1"/>
      <c r="BA91" s="241"/>
      <c r="BB91" s="241"/>
      <c r="BC91" s="241"/>
      <c r="BD91" s="241"/>
      <c r="BE91" s="234"/>
      <c r="BF91" s="234"/>
      <c r="BG91" s="234"/>
      <c r="BH91" s="234"/>
      <c r="BI91" s="234"/>
      <c r="BJ91" s="234"/>
      <c r="BK91" s="234"/>
      <c r="BL91" s="234"/>
      <c r="BM91" s="234"/>
      <c r="BN91" s="234"/>
      <c r="BO91" s="234"/>
      <c r="BP91" s="234"/>
      <c r="BQ91" s="231">
        <v>85</v>
      </c>
      <c r="BR91" s="23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2"/>
    </row>
    <row r="92" spans="1:131" ht="26.25" hidden="1" customHeight="1" x14ac:dyDescent="0.15">
      <c r="A92" s="238"/>
      <c r="B92" s="239"/>
      <c r="C92" s="239"/>
      <c r="D92" s="239"/>
      <c r="E92" s="239"/>
      <c r="F92" s="239"/>
      <c r="G92" s="239"/>
      <c r="H92" s="239"/>
      <c r="I92" s="239"/>
      <c r="J92" s="239"/>
      <c r="K92" s="239"/>
      <c r="L92" s="239"/>
      <c r="M92" s="239"/>
      <c r="N92" s="239"/>
      <c r="O92" s="239"/>
      <c r="P92" s="239"/>
      <c r="Q92" s="24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1"/>
      <c r="BA92" s="241"/>
      <c r="BB92" s="241"/>
      <c r="BC92" s="241"/>
      <c r="BD92" s="241"/>
      <c r="BE92" s="234"/>
      <c r="BF92" s="234"/>
      <c r="BG92" s="234"/>
      <c r="BH92" s="234"/>
      <c r="BI92" s="234"/>
      <c r="BJ92" s="234"/>
      <c r="BK92" s="234"/>
      <c r="BL92" s="234"/>
      <c r="BM92" s="234"/>
      <c r="BN92" s="234"/>
      <c r="BO92" s="234"/>
      <c r="BP92" s="234"/>
      <c r="BQ92" s="231">
        <v>86</v>
      </c>
      <c r="BR92" s="23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2"/>
    </row>
    <row r="93" spans="1:131" ht="26.25" hidden="1" customHeight="1" x14ac:dyDescent="0.15">
      <c r="A93" s="238"/>
      <c r="B93" s="239"/>
      <c r="C93" s="239"/>
      <c r="D93" s="239"/>
      <c r="E93" s="239"/>
      <c r="F93" s="239"/>
      <c r="G93" s="239"/>
      <c r="H93" s="239"/>
      <c r="I93" s="239"/>
      <c r="J93" s="239"/>
      <c r="K93" s="239"/>
      <c r="L93" s="239"/>
      <c r="M93" s="239"/>
      <c r="N93" s="239"/>
      <c r="O93" s="239"/>
      <c r="P93" s="239"/>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1"/>
      <c r="BA93" s="241"/>
      <c r="BB93" s="241"/>
      <c r="BC93" s="241"/>
      <c r="BD93" s="241"/>
      <c r="BE93" s="234"/>
      <c r="BF93" s="234"/>
      <c r="BG93" s="234"/>
      <c r="BH93" s="234"/>
      <c r="BI93" s="234"/>
      <c r="BJ93" s="234"/>
      <c r="BK93" s="234"/>
      <c r="BL93" s="234"/>
      <c r="BM93" s="234"/>
      <c r="BN93" s="234"/>
      <c r="BO93" s="234"/>
      <c r="BP93" s="234"/>
      <c r="BQ93" s="231">
        <v>87</v>
      </c>
      <c r="BR93" s="23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2"/>
    </row>
    <row r="94" spans="1:131" ht="26.25" hidden="1" customHeight="1" x14ac:dyDescent="0.15">
      <c r="A94" s="238"/>
      <c r="B94" s="239"/>
      <c r="C94" s="239"/>
      <c r="D94" s="239"/>
      <c r="E94" s="239"/>
      <c r="F94" s="239"/>
      <c r="G94" s="239"/>
      <c r="H94" s="239"/>
      <c r="I94" s="239"/>
      <c r="J94" s="239"/>
      <c r="K94" s="239"/>
      <c r="L94" s="239"/>
      <c r="M94" s="239"/>
      <c r="N94" s="239"/>
      <c r="O94" s="239"/>
      <c r="P94" s="239"/>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1"/>
      <c r="BA94" s="241"/>
      <c r="BB94" s="241"/>
      <c r="BC94" s="241"/>
      <c r="BD94" s="241"/>
      <c r="BE94" s="234"/>
      <c r="BF94" s="234"/>
      <c r="BG94" s="234"/>
      <c r="BH94" s="234"/>
      <c r="BI94" s="234"/>
      <c r="BJ94" s="234"/>
      <c r="BK94" s="234"/>
      <c r="BL94" s="234"/>
      <c r="BM94" s="234"/>
      <c r="BN94" s="234"/>
      <c r="BO94" s="234"/>
      <c r="BP94" s="234"/>
      <c r="BQ94" s="231">
        <v>88</v>
      </c>
      <c r="BR94" s="23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2"/>
    </row>
    <row r="95" spans="1:131" ht="26.25" hidden="1" customHeight="1" x14ac:dyDescent="0.15">
      <c r="A95" s="238"/>
      <c r="B95" s="239"/>
      <c r="C95" s="239"/>
      <c r="D95" s="239"/>
      <c r="E95" s="239"/>
      <c r="F95" s="239"/>
      <c r="G95" s="239"/>
      <c r="H95" s="239"/>
      <c r="I95" s="239"/>
      <c r="J95" s="239"/>
      <c r="K95" s="239"/>
      <c r="L95" s="239"/>
      <c r="M95" s="239"/>
      <c r="N95" s="239"/>
      <c r="O95" s="239"/>
      <c r="P95" s="239"/>
      <c r="Q95" s="24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1"/>
      <c r="BA95" s="241"/>
      <c r="BB95" s="241"/>
      <c r="BC95" s="241"/>
      <c r="BD95" s="241"/>
      <c r="BE95" s="234"/>
      <c r="BF95" s="234"/>
      <c r="BG95" s="234"/>
      <c r="BH95" s="234"/>
      <c r="BI95" s="234"/>
      <c r="BJ95" s="234"/>
      <c r="BK95" s="234"/>
      <c r="BL95" s="234"/>
      <c r="BM95" s="234"/>
      <c r="BN95" s="234"/>
      <c r="BO95" s="234"/>
      <c r="BP95" s="234"/>
      <c r="BQ95" s="231">
        <v>89</v>
      </c>
      <c r="BR95" s="23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2"/>
    </row>
    <row r="96" spans="1:131" ht="26.25" hidden="1" customHeight="1" x14ac:dyDescent="0.15">
      <c r="A96" s="238"/>
      <c r="B96" s="239"/>
      <c r="C96" s="239"/>
      <c r="D96" s="239"/>
      <c r="E96" s="239"/>
      <c r="F96" s="239"/>
      <c r="G96" s="239"/>
      <c r="H96" s="239"/>
      <c r="I96" s="239"/>
      <c r="J96" s="239"/>
      <c r="K96" s="239"/>
      <c r="L96" s="239"/>
      <c r="M96" s="239"/>
      <c r="N96" s="239"/>
      <c r="O96" s="239"/>
      <c r="P96" s="239"/>
      <c r="Q96" s="24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1"/>
      <c r="BA96" s="241"/>
      <c r="BB96" s="241"/>
      <c r="BC96" s="241"/>
      <c r="BD96" s="241"/>
      <c r="BE96" s="234"/>
      <c r="BF96" s="234"/>
      <c r="BG96" s="234"/>
      <c r="BH96" s="234"/>
      <c r="BI96" s="234"/>
      <c r="BJ96" s="234"/>
      <c r="BK96" s="234"/>
      <c r="BL96" s="234"/>
      <c r="BM96" s="234"/>
      <c r="BN96" s="234"/>
      <c r="BO96" s="234"/>
      <c r="BP96" s="234"/>
      <c r="BQ96" s="231">
        <v>90</v>
      </c>
      <c r="BR96" s="23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2"/>
    </row>
    <row r="97" spans="1:131" ht="26.25" hidden="1" customHeight="1" x14ac:dyDescent="0.15">
      <c r="A97" s="238"/>
      <c r="B97" s="239"/>
      <c r="C97" s="239"/>
      <c r="D97" s="239"/>
      <c r="E97" s="239"/>
      <c r="F97" s="239"/>
      <c r="G97" s="239"/>
      <c r="H97" s="239"/>
      <c r="I97" s="239"/>
      <c r="J97" s="239"/>
      <c r="K97" s="239"/>
      <c r="L97" s="239"/>
      <c r="M97" s="239"/>
      <c r="N97" s="239"/>
      <c r="O97" s="239"/>
      <c r="P97" s="239"/>
      <c r="Q97" s="24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1"/>
      <c r="BA97" s="241"/>
      <c r="BB97" s="241"/>
      <c r="BC97" s="241"/>
      <c r="BD97" s="241"/>
      <c r="BE97" s="234"/>
      <c r="BF97" s="234"/>
      <c r="BG97" s="234"/>
      <c r="BH97" s="234"/>
      <c r="BI97" s="234"/>
      <c r="BJ97" s="234"/>
      <c r="BK97" s="234"/>
      <c r="BL97" s="234"/>
      <c r="BM97" s="234"/>
      <c r="BN97" s="234"/>
      <c r="BO97" s="234"/>
      <c r="BP97" s="234"/>
      <c r="BQ97" s="231">
        <v>91</v>
      </c>
      <c r="BR97" s="23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2"/>
    </row>
    <row r="98" spans="1:131" ht="26.25" hidden="1" customHeight="1" x14ac:dyDescent="0.15">
      <c r="A98" s="238"/>
      <c r="B98" s="239"/>
      <c r="C98" s="239"/>
      <c r="D98" s="239"/>
      <c r="E98" s="239"/>
      <c r="F98" s="239"/>
      <c r="G98" s="239"/>
      <c r="H98" s="239"/>
      <c r="I98" s="239"/>
      <c r="J98" s="239"/>
      <c r="K98" s="239"/>
      <c r="L98" s="239"/>
      <c r="M98" s="239"/>
      <c r="N98" s="239"/>
      <c r="O98" s="239"/>
      <c r="P98" s="239"/>
      <c r="Q98" s="24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1"/>
      <c r="BA98" s="241"/>
      <c r="BB98" s="241"/>
      <c r="BC98" s="241"/>
      <c r="BD98" s="241"/>
      <c r="BE98" s="234"/>
      <c r="BF98" s="234"/>
      <c r="BG98" s="234"/>
      <c r="BH98" s="234"/>
      <c r="BI98" s="234"/>
      <c r="BJ98" s="234"/>
      <c r="BK98" s="234"/>
      <c r="BL98" s="234"/>
      <c r="BM98" s="234"/>
      <c r="BN98" s="234"/>
      <c r="BO98" s="234"/>
      <c r="BP98" s="234"/>
      <c r="BQ98" s="231">
        <v>92</v>
      </c>
      <c r="BR98" s="23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2"/>
    </row>
    <row r="99" spans="1:131" ht="26.25" hidden="1" customHeight="1" x14ac:dyDescent="0.15">
      <c r="A99" s="238"/>
      <c r="B99" s="239"/>
      <c r="C99" s="239"/>
      <c r="D99" s="239"/>
      <c r="E99" s="239"/>
      <c r="F99" s="239"/>
      <c r="G99" s="239"/>
      <c r="H99" s="239"/>
      <c r="I99" s="239"/>
      <c r="J99" s="239"/>
      <c r="K99" s="239"/>
      <c r="L99" s="239"/>
      <c r="M99" s="239"/>
      <c r="N99" s="239"/>
      <c r="O99" s="239"/>
      <c r="P99" s="239"/>
      <c r="Q99" s="24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1"/>
      <c r="BA99" s="241"/>
      <c r="BB99" s="241"/>
      <c r="BC99" s="241"/>
      <c r="BD99" s="241"/>
      <c r="BE99" s="234"/>
      <c r="BF99" s="234"/>
      <c r="BG99" s="234"/>
      <c r="BH99" s="234"/>
      <c r="BI99" s="234"/>
      <c r="BJ99" s="234"/>
      <c r="BK99" s="234"/>
      <c r="BL99" s="234"/>
      <c r="BM99" s="234"/>
      <c r="BN99" s="234"/>
      <c r="BO99" s="234"/>
      <c r="BP99" s="234"/>
      <c r="BQ99" s="231">
        <v>93</v>
      </c>
      <c r="BR99" s="23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2"/>
    </row>
    <row r="100" spans="1:131" ht="26.25" hidden="1" customHeight="1" x14ac:dyDescent="0.15">
      <c r="A100" s="238"/>
      <c r="B100" s="239"/>
      <c r="C100" s="239"/>
      <c r="D100" s="239"/>
      <c r="E100" s="239"/>
      <c r="F100" s="239"/>
      <c r="G100" s="239"/>
      <c r="H100" s="239"/>
      <c r="I100" s="239"/>
      <c r="J100" s="239"/>
      <c r="K100" s="239"/>
      <c r="L100" s="239"/>
      <c r="M100" s="239"/>
      <c r="N100" s="239"/>
      <c r="O100" s="239"/>
      <c r="P100" s="239"/>
      <c r="Q100" s="24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1"/>
      <c r="BA100" s="241"/>
      <c r="BB100" s="241"/>
      <c r="BC100" s="241"/>
      <c r="BD100" s="241"/>
      <c r="BE100" s="234"/>
      <c r="BF100" s="234"/>
      <c r="BG100" s="234"/>
      <c r="BH100" s="234"/>
      <c r="BI100" s="234"/>
      <c r="BJ100" s="234"/>
      <c r="BK100" s="234"/>
      <c r="BL100" s="234"/>
      <c r="BM100" s="234"/>
      <c r="BN100" s="234"/>
      <c r="BO100" s="234"/>
      <c r="BP100" s="234"/>
      <c r="BQ100" s="231">
        <v>94</v>
      </c>
      <c r="BR100" s="23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2"/>
    </row>
    <row r="101" spans="1:131" ht="26.25" hidden="1" customHeight="1" x14ac:dyDescent="0.15">
      <c r="A101" s="238"/>
      <c r="B101" s="239"/>
      <c r="C101" s="239"/>
      <c r="D101" s="239"/>
      <c r="E101" s="239"/>
      <c r="F101" s="239"/>
      <c r="G101" s="239"/>
      <c r="H101" s="239"/>
      <c r="I101" s="239"/>
      <c r="J101" s="239"/>
      <c r="K101" s="239"/>
      <c r="L101" s="239"/>
      <c r="M101" s="239"/>
      <c r="N101" s="239"/>
      <c r="O101" s="239"/>
      <c r="P101" s="239"/>
      <c r="Q101" s="24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1"/>
      <c r="BA101" s="241"/>
      <c r="BB101" s="241"/>
      <c r="BC101" s="241"/>
      <c r="BD101" s="241"/>
      <c r="BE101" s="234"/>
      <c r="BF101" s="234"/>
      <c r="BG101" s="234"/>
      <c r="BH101" s="234"/>
      <c r="BI101" s="234"/>
      <c r="BJ101" s="234"/>
      <c r="BK101" s="234"/>
      <c r="BL101" s="234"/>
      <c r="BM101" s="234"/>
      <c r="BN101" s="234"/>
      <c r="BO101" s="234"/>
      <c r="BP101" s="234"/>
      <c r="BQ101" s="231">
        <v>95</v>
      </c>
      <c r="BR101" s="23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2"/>
    </row>
    <row r="102" spans="1:131" ht="26.25" customHeight="1" thickBot="1" x14ac:dyDescent="0.2">
      <c r="A102" s="238"/>
      <c r="B102" s="239"/>
      <c r="C102" s="239"/>
      <c r="D102" s="239"/>
      <c r="E102" s="239"/>
      <c r="F102" s="239"/>
      <c r="G102" s="239"/>
      <c r="H102" s="239"/>
      <c r="I102" s="239"/>
      <c r="J102" s="239"/>
      <c r="K102" s="239"/>
      <c r="L102" s="239"/>
      <c r="M102" s="239"/>
      <c r="N102" s="239"/>
      <c r="O102" s="239"/>
      <c r="P102" s="239"/>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1"/>
      <c r="BA102" s="241"/>
      <c r="BB102" s="241"/>
      <c r="BC102" s="241"/>
      <c r="BD102" s="241"/>
      <c r="BE102" s="234"/>
      <c r="BF102" s="234"/>
      <c r="BG102" s="234"/>
      <c r="BH102" s="234"/>
      <c r="BI102" s="234"/>
      <c r="BJ102" s="234"/>
      <c r="BK102" s="234"/>
      <c r="BL102" s="234"/>
      <c r="BM102" s="234"/>
      <c r="BN102" s="234"/>
      <c r="BO102" s="234"/>
      <c r="BP102" s="234"/>
      <c r="BQ102" s="23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2"/>
    </row>
    <row r="103" spans="1:131" ht="26.25" customHeight="1" x14ac:dyDescent="0.15">
      <c r="A103" s="238"/>
      <c r="B103" s="239"/>
      <c r="C103" s="239"/>
      <c r="D103" s="239"/>
      <c r="E103" s="239"/>
      <c r="F103" s="239"/>
      <c r="G103" s="239"/>
      <c r="H103" s="239"/>
      <c r="I103" s="239"/>
      <c r="J103" s="239"/>
      <c r="K103" s="239"/>
      <c r="L103" s="239"/>
      <c r="M103" s="239"/>
      <c r="N103" s="239"/>
      <c r="O103" s="239"/>
      <c r="P103" s="239"/>
      <c r="Q103" s="24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1"/>
      <c r="BA103" s="241"/>
      <c r="BB103" s="241"/>
      <c r="BC103" s="241"/>
      <c r="BD103" s="241"/>
      <c r="BE103" s="234"/>
      <c r="BF103" s="234"/>
      <c r="BG103" s="234"/>
      <c r="BH103" s="234"/>
      <c r="BI103" s="234"/>
      <c r="BJ103" s="234"/>
      <c r="BK103" s="234"/>
      <c r="BL103" s="234"/>
      <c r="BM103" s="234"/>
      <c r="BN103" s="234"/>
      <c r="BO103" s="234"/>
      <c r="BP103" s="23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2"/>
    </row>
    <row r="104" spans="1:131" ht="26.25" customHeight="1" x14ac:dyDescent="0.15">
      <c r="A104" s="238"/>
      <c r="B104" s="239"/>
      <c r="C104" s="239"/>
      <c r="D104" s="239"/>
      <c r="E104" s="239"/>
      <c r="F104" s="239"/>
      <c r="G104" s="239"/>
      <c r="H104" s="239"/>
      <c r="I104" s="239"/>
      <c r="J104" s="239"/>
      <c r="K104" s="239"/>
      <c r="L104" s="239"/>
      <c r="M104" s="239"/>
      <c r="N104" s="239"/>
      <c r="O104" s="239"/>
      <c r="P104" s="239"/>
      <c r="Q104" s="24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1"/>
      <c r="BA104" s="241"/>
      <c r="BB104" s="241"/>
      <c r="BC104" s="241"/>
      <c r="BD104" s="241"/>
      <c r="BE104" s="234"/>
      <c r="BF104" s="234"/>
      <c r="BG104" s="234"/>
      <c r="BH104" s="234"/>
      <c r="BI104" s="234"/>
      <c r="BJ104" s="234"/>
      <c r="BK104" s="234"/>
      <c r="BL104" s="234"/>
      <c r="BM104" s="234"/>
      <c r="BN104" s="234"/>
      <c r="BO104" s="234"/>
      <c r="BP104" s="23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2"/>
    </row>
    <row r="105" spans="1:131" ht="11.25" customHeight="1" x14ac:dyDescent="0.15">
      <c r="A105" s="234"/>
      <c r="B105" s="234"/>
      <c r="C105" s="234"/>
      <c r="D105" s="234"/>
      <c r="E105" s="234"/>
      <c r="F105" s="234"/>
      <c r="G105" s="234"/>
      <c r="H105" s="234"/>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row>
    <row r="106" spans="1:131" ht="11.25" customHeight="1" x14ac:dyDescent="0.15">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row>
    <row r="107" spans="1:131" s="222" customFormat="1" ht="26.25" customHeight="1" thickBot="1" x14ac:dyDescent="0.2">
      <c r="A107" s="226" t="s">
        <v>404</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26" t="s">
        <v>405</v>
      </c>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c r="DQ107" s="242"/>
      <c r="DR107" s="242"/>
      <c r="DS107" s="242"/>
      <c r="DT107" s="242"/>
      <c r="DU107" s="242"/>
      <c r="DV107" s="242"/>
      <c r="DW107" s="242"/>
      <c r="DX107" s="242"/>
      <c r="DY107" s="242"/>
      <c r="DZ107" s="242"/>
    </row>
    <row r="108" spans="1:131" s="22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2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528123</v>
      </c>
      <c r="AB110" s="887"/>
      <c r="AC110" s="887"/>
      <c r="AD110" s="887"/>
      <c r="AE110" s="888"/>
      <c r="AF110" s="889">
        <v>538251</v>
      </c>
      <c r="AG110" s="887"/>
      <c r="AH110" s="887"/>
      <c r="AI110" s="887"/>
      <c r="AJ110" s="888"/>
      <c r="AK110" s="889">
        <v>543773</v>
      </c>
      <c r="AL110" s="887"/>
      <c r="AM110" s="887"/>
      <c r="AN110" s="887"/>
      <c r="AO110" s="888"/>
      <c r="AP110" s="890">
        <v>10.4</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5140693</v>
      </c>
      <c r="BR110" s="918"/>
      <c r="BS110" s="918"/>
      <c r="BT110" s="918"/>
      <c r="BU110" s="918"/>
      <c r="BV110" s="918">
        <v>4833664</v>
      </c>
      <c r="BW110" s="918"/>
      <c r="BX110" s="918"/>
      <c r="BY110" s="918"/>
      <c r="BZ110" s="918"/>
      <c r="CA110" s="918">
        <v>4451908</v>
      </c>
      <c r="CB110" s="918"/>
      <c r="CC110" s="918"/>
      <c r="CD110" s="918"/>
      <c r="CE110" s="918"/>
      <c r="CF110" s="931">
        <v>84.9</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2328112</v>
      </c>
      <c r="BR112" s="913"/>
      <c r="BS112" s="913"/>
      <c r="BT112" s="913"/>
      <c r="BU112" s="913"/>
      <c r="BV112" s="913">
        <v>2510969</v>
      </c>
      <c r="BW112" s="913"/>
      <c r="BX112" s="913"/>
      <c r="BY112" s="913"/>
      <c r="BZ112" s="913"/>
      <c r="CA112" s="913">
        <v>2709646</v>
      </c>
      <c r="CB112" s="913"/>
      <c r="CC112" s="913"/>
      <c r="CD112" s="913"/>
      <c r="CE112" s="913"/>
      <c r="CF112" s="907">
        <v>51.7</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311434</v>
      </c>
      <c r="AB113" s="925"/>
      <c r="AC113" s="925"/>
      <c r="AD113" s="925"/>
      <c r="AE113" s="926"/>
      <c r="AF113" s="927">
        <v>302497</v>
      </c>
      <c r="AG113" s="925"/>
      <c r="AH113" s="925"/>
      <c r="AI113" s="925"/>
      <c r="AJ113" s="926"/>
      <c r="AK113" s="927">
        <v>296272</v>
      </c>
      <c r="AL113" s="925"/>
      <c r="AM113" s="925"/>
      <c r="AN113" s="925"/>
      <c r="AO113" s="926"/>
      <c r="AP113" s="928">
        <v>5.7</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486161</v>
      </c>
      <c r="BR113" s="913"/>
      <c r="BS113" s="913"/>
      <c r="BT113" s="913"/>
      <c r="BU113" s="913"/>
      <c r="BV113" s="913">
        <v>416942</v>
      </c>
      <c r="BW113" s="913"/>
      <c r="BX113" s="913"/>
      <c r="BY113" s="913"/>
      <c r="BZ113" s="913"/>
      <c r="CA113" s="913">
        <v>364116</v>
      </c>
      <c r="CB113" s="913"/>
      <c r="CC113" s="913"/>
      <c r="CD113" s="913"/>
      <c r="CE113" s="913"/>
      <c r="CF113" s="907">
        <v>6.9</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38891</v>
      </c>
      <c r="AB114" s="946"/>
      <c r="AC114" s="946"/>
      <c r="AD114" s="946"/>
      <c r="AE114" s="947"/>
      <c r="AF114" s="948">
        <v>47901</v>
      </c>
      <c r="AG114" s="946"/>
      <c r="AH114" s="946"/>
      <c r="AI114" s="946"/>
      <c r="AJ114" s="947"/>
      <c r="AK114" s="948">
        <v>36830</v>
      </c>
      <c r="AL114" s="946"/>
      <c r="AM114" s="946"/>
      <c r="AN114" s="946"/>
      <c r="AO114" s="947"/>
      <c r="AP114" s="949">
        <v>0.7</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247241</v>
      </c>
      <c r="BR114" s="913"/>
      <c r="BS114" s="913"/>
      <c r="BT114" s="913"/>
      <c r="BU114" s="913"/>
      <c r="BV114" s="913">
        <v>126491</v>
      </c>
      <c r="BW114" s="913"/>
      <c r="BX114" s="913"/>
      <c r="BY114" s="913"/>
      <c r="BZ114" s="913"/>
      <c r="CA114" s="913">
        <v>116881</v>
      </c>
      <c r="CB114" s="913"/>
      <c r="CC114" s="913"/>
      <c r="CD114" s="913"/>
      <c r="CE114" s="913"/>
      <c r="CF114" s="907">
        <v>2.2000000000000002</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878448</v>
      </c>
      <c r="AB117" s="966"/>
      <c r="AC117" s="966"/>
      <c r="AD117" s="966"/>
      <c r="AE117" s="967"/>
      <c r="AF117" s="968">
        <v>888649</v>
      </c>
      <c r="AG117" s="966"/>
      <c r="AH117" s="966"/>
      <c r="AI117" s="966"/>
      <c r="AJ117" s="967"/>
      <c r="AK117" s="968">
        <v>876875</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2"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441</v>
      </c>
      <c r="BP119" s="992"/>
      <c r="BQ119" s="986">
        <v>8202207</v>
      </c>
      <c r="BR119" s="987"/>
      <c r="BS119" s="987"/>
      <c r="BT119" s="987"/>
      <c r="BU119" s="987"/>
      <c r="BV119" s="987">
        <v>7888066</v>
      </c>
      <c r="BW119" s="987"/>
      <c r="BX119" s="987"/>
      <c r="BY119" s="987"/>
      <c r="BZ119" s="987"/>
      <c r="CA119" s="987">
        <v>7642551</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2"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2675004</v>
      </c>
      <c r="BR120" s="918"/>
      <c r="BS120" s="918"/>
      <c r="BT120" s="918"/>
      <c r="BU120" s="918"/>
      <c r="BV120" s="918">
        <v>2649166</v>
      </c>
      <c r="BW120" s="918"/>
      <c r="BX120" s="918"/>
      <c r="BY120" s="918"/>
      <c r="BZ120" s="918"/>
      <c r="CA120" s="918">
        <v>2566181</v>
      </c>
      <c r="CB120" s="918"/>
      <c r="CC120" s="918"/>
      <c r="CD120" s="918"/>
      <c r="CE120" s="918"/>
      <c r="CF120" s="931">
        <v>49</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2325547</v>
      </c>
      <c r="DH120" s="918"/>
      <c r="DI120" s="918"/>
      <c r="DJ120" s="918"/>
      <c r="DK120" s="918"/>
      <c r="DL120" s="918">
        <v>2508258</v>
      </c>
      <c r="DM120" s="918"/>
      <c r="DN120" s="918"/>
      <c r="DO120" s="918"/>
      <c r="DP120" s="918"/>
      <c r="DQ120" s="918">
        <v>2699915</v>
      </c>
      <c r="DR120" s="918"/>
      <c r="DS120" s="918"/>
      <c r="DT120" s="918"/>
      <c r="DU120" s="918"/>
      <c r="DV120" s="919">
        <v>51.5</v>
      </c>
      <c r="DW120" s="919"/>
      <c r="DX120" s="919"/>
      <c r="DY120" s="919"/>
      <c r="DZ120" s="920"/>
    </row>
    <row r="121" spans="1:130" s="222"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2565</v>
      </c>
      <c r="DH121" s="913"/>
      <c r="DI121" s="913"/>
      <c r="DJ121" s="913"/>
      <c r="DK121" s="913"/>
      <c r="DL121" s="913">
        <v>2711</v>
      </c>
      <c r="DM121" s="913"/>
      <c r="DN121" s="913"/>
      <c r="DO121" s="913"/>
      <c r="DP121" s="913"/>
      <c r="DQ121" s="913">
        <v>9731</v>
      </c>
      <c r="DR121" s="913"/>
      <c r="DS121" s="913"/>
      <c r="DT121" s="913"/>
      <c r="DU121" s="913"/>
      <c r="DV121" s="914">
        <v>0.2</v>
      </c>
      <c r="DW121" s="914"/>
      <c r="DX121" s="914"/>
      <c r="DY121" s="914"/>
      <c r="DZ121" s="915"/>
    </row>
    <row r="122" spans="1:130" s="222"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5341202</v>
      </c>
      <c r="BR122" s="987"/>
      <c r="BS122" s="987"/>
      <c r="BT122" s="987"/>
      <c r="BU122" s="987"/>
      <c r="BV122" s="987">
        <v>5241845</v>
      </c>
      <c r="BW122" s="987"/>
      <c r="BX122" s="987"/>
      <c r="BY122" s="987"/>
      <c r="BZ122" s="987"/>
      <c r="CA122" s="987">
        <v>5992916</v>
      </c>
      <c r="CB122" s="987"/>
      <c r="CC122" s="987"/>
      <c r="CD122" s="987"/>
      <c r="CE122" s="987"/>
      <c r="CF122" s="1004">
        <v>114.3</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2"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449</v>
      </c>
      <c r="BP123" s="992"/>
      <c r="BQ123" s="1050">
        <v>8016206</v>
      </c>
      <c r="BR123" s="1051"/>
      <c r="BS123" s="1051"/>
      <c r="BT123" s="1051"/>
      <c r="BU123" s="1051"/>
      <c r="BV123" s="1051">
        <v>7891011</v>
      </c>
      <c r="BW123" s="1051"/>
      <c r="BX123" s="1051"/>
      <c r="BY123" s="1051"/>
      <c r="BZ123" s="1051"/>
      <c r="CA123" s="1051">
        <v>8559097</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2"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3.5</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2"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4"/>
      <c r="BR125" s="224"/>
      <c r="BS125" s="224"/>
      <c r="BT125" s="224"/>
      <c r="BU125" s="224"/>
      <c r="BV125" s="224"/>
      <c r="BW125" s="224"/>
      <c r="BX125" s="224"/>
      <c r="BY125" s="224"/>
      <c r="BZ125" s="224"/>
      <c r="CA125" s="224"/>
      <c r="CB125" s="224"/>
      <c r="CC125" s="224"/>
      <c r="CD125" s="224"/>
      <c r="CE125" s="224"/>
      <c r="CF125" s="224"/>
      <c r="CG125" s="224"/>
      <c r="CH125" s="224"/>
      <c r="CI125" s="224"/>
      <c r="CJ125" s="24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2"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224"/>
      <c r="BQ126" s="224"/>
      <c r="BR126" s="224"/>
      <c r="BS126" s="224"/>
      <c r="BT126" s="224"/>
      <c r="BU126" s="224"/>
      <c r="BV126" s="224"/>
      <c r="BW126" s="224"/>
      <c r="BX126" s="224"/>
      <c r="BY126" s="224"/>
      <c r="BZ126" s="224"/>
      <c r="CA126" s="224"/>
      <c r="CB126" s="224"/>
      <c r="CC126" s="224"/>
      <c r="CD126" s="247"/>
      <c r="CE126" s="247"/>
      <c r="CF126" s="247"/>
      <c r="CG126" s="224"/>
      <c r="CH126" s="224"/>
      <c r="CI126" s="224"/>
      <c r="CJ126" s="24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2"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4"/>
      <c r="AV127" s="224"/>
      <c r="AW127" s="22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24"/>
      <c r="CB127" s="224"/>
      <c r="CC127" s="224"/>
      <c r="CD127" s="247"/>
      <c r="CE127" s="247"/>
      <c r="CF127" s="247"/>
      <c r="CG127" s="224"/>
      <c r="CH127" s="224"/>
      <c r="CI127" s="224"/>
      <c r="CJ127" s="24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2"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t="s">
        <v>122</v>
      </c>
      <c r="AB128" s="1033"/>
      <c r="AC128" s="1033"/>
      <c r="AD128" s="1033"/>
      <c r="AE128" s="1034"/>
      <c r="AF128" s="1035">
        <v>311</v>
      </c>
      <c r="AG128" s="1033"/>
      <c r="AH128" s="1033"/>
      <c r="AI128" s="1033"/>
      <c r="AJ128" s="1034"/>
      <c r="AK128" s="1035">
        <v>311</v>
      </c>
      <c r="AL128" s="1033"/>
      <c r="AM128" s="1033"/>
      <c r="AN128" s="1033"/>
      <c r="AO128" s="1034"/>
      <c r="AP128" s="1036"/>
      <c r="AQ128" s="1037"/>
      <c r="AR128" s="1037"/>
      <c r="AS128" s="1037"/>
      <c r="AT128" s="1038"/>
      <c r="AU128" s="224"/>
      <c r="AV128" s="224"/>
      <c r="AW128" s="224"/>
      <c r="AX128" s="883" t="s">
        <v>463</v>
      </c>
      <c r="AY128" s="884"/>
      <c r="AZ128" s="884"/>
      <c r="BA128" s="884"/>
      <c r="BB128" s="884"/>
      <c r="BC128" s="884"/>
      <c r="BD128" s="884"/>
      <c r="BE128" s="885"/>
      <c r="BF128" s="1039" t="s">
        <v>122</v>
      </c>
      <c r="BG128" s="1040"/>
      <c r="BH128" s="1040"/>
      <c r="BI128" s="1040"/>
      <c r="BJ128" s="1040"/>
      <c r="BK128" s="1040"/>
      <c r="BL128" s="1041"/>
      <c r="BM128" s="1039">
        <v>14.58</v>
      </c>
      <c r="BN128" s="1040"/>
      <c r="BO128" s="1040"/>
      <c r="BP128" s="1040"/>
      <c r="BQ128" s="1040"/>
      <c r="BR128" s="1040"/>
      <c r="BS128" s="1041"/>
      <c r="BT128" s="1039">
        <v>20</v>
      </c>
      <c r="BU128" s="1040"/>
      <c r="BV128" s="1040"/>
      <c r="BW128" s="1040"/>
      <c r="BX128" s="1040"/>
      <c r="BY128" s="1040"/>
      <c r="BZ128" s="1063"/>
      <c r="CA128" s="247"/>
      <c r="CB128" s="247"/>
      <c r="CC128" s="247"/>
      <c r="CD128" s="247"/>
      <c r="CE128" s="247"/>
      <c r="CF128" s="247"/>
      <c r="CG128" s="224"/>
      <c r="CH128" s="224"/>
      <c r="CI128" s="224"/>
      <c r="CJ128" s="24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5716024</v>
      </c>
      <c r="AB129" s="946"/>
      <c r="AC129" s="946"/>
      <c r="AD129" s="946"/>
      <c r="AE129" s="947"/>
      <c r="AF129" s="948">
        <v>5595075</v>
      </c>
      <c r="AG129" s="946"/>
      <c r="AH129" s="946"/>
      <c r="AI129" s="946"/>
      <c r="AJ129" s="947"/>
      <c r="AK129" s="948">
        <v>5713787</v>
      </c>
      <c r="AL129" s="946"/>
      <c r="AM129" s="946"/>
      <c r="AN129" s="946"/>
      <c r="AO129" s="947"/>
      <c r="AP129" s="1060"/>
      <c r="AQ129" s="1061"/>
      <c r="AR129" s="1061"/>
      <c r="AS129" s="1061"/>
      <c r="AT129" s="1062"/>
      <c r="AU129" s="225"/>
      <c r="AV129" s="225"/>
      <c r="AW129" s="225"/>
      <c r="AX129" s="1052" t="s">
        <v>466</v>
      </c>
      <c r="AY129" s="910"/>
      <c r="AZ129" s="910"/>
      <c r="BA129" s="910"/>
      <c r="BB129" s="910"/>
      <c r="BC129" s="910"/>
      <c r="BD129" s="910"/>
      <c r="BE129" s="911"/>
      <c r="BF129" s="1053" t="s">
        <v>122</v>
      </c>
      <c r="BG129" s="1054"/>
      <c r="BH129" s="1054"/>
      <c r="BI129" s="1054"/>
      <c r="BJ129" s="1054"/>
      <c r="BK129" s="1054"/>
      <c r="BL129" s="1055"/>
      <c r="BM129" s="1053">
        <v>19.579999999999998</v>
      </c>
      <c r="BN129" s="1054"/>
      <c r="BO129" s="1054"/>
      <c r="BP129" s="1054"/>
      <c r="BQ129" s="1054"/>
      <c r="BR129" s="1054"/>
      <c r="BS129" s="1055"/>
      <c r="BT129" s="1053">
        <v>30</v>
      </c>
      <c r="BU129" s="1054"/>
      <c r="BV129" s="1054"/>
      <c r="BW129" s="1054"/>
      <c r="BX129" s="1054"/>
      <c r="BY129" s="1054"/>
      <c r="BZ129" s="1056"/>
      <c r="CA129" s="248"/>
      <c r="CB129" s="248"/>
      <c r="CC129" s="248"/>
      <c r="CD129" s="248"/>
      <c r="CE129" s="248"/>
      <c r="CF129" s="248"/>
      <c r="CG129" s="248"/>
      <c r="CH129" s="248"/>
      <c r="CI129" s="248"/>
      <c r="CJ129" s="248"/>
      <c r="CK129" s="248"/>
      <c r="CL129" s="248"/>
      <c r="CM129" s="248"/>
      <c r="CN129" s="248"/>
      <c r="CO129" s="248"/>
      <c r="CP129" s="248"/>
      <c r="CQ129" s="248"/>
      <c r="CR129" s="248"/>
      <c r="CS129" s="248"/>
      <c r="CT129" s="248"/>
      <c r="CU129" s="248"/>
      <c r="CV129" s="248"/>
      <c r="CW129" s="248"/>
      <c r="CX129" s="248"/>
      <c r="CY129" s="248"/>
      <c r="CZ129" s="248"/>
      <c r="DA129" s="248"/>
      <c r="DB129" s="248"/>
      <c r="DC129" s="248"/>
      <c r="DD129" s="248"/>
      <c r="DE129" s="248"/>
      <c r="DF129" s="248"/>
      <c r="DG129" s="248"/>
      <c r="DH129" s="248"/>
      <c r="DI129" s="248"/>
      <c r="DJ129" s="248"/>
      <c r="DK129" s="248"/>
      <c r="DL129" s="248"/>
      <c r="DM129" s="248"/>
      <c r="DN129" s="248"/>
      <c r="DO129" s="248"/>
      <c r="DP129" s="225"/>
      <c r="DQ129" s="225"/>
      <c r="DR129" s="225"/>
      <c r="DS129" s="225"/>
      <c r="DT129" s="225"/>
      <c r="DU129" s="225"/>
      <c r="DV129" s="225"/>
      <c r="DW129" s="225"/>
      <c r="DX129" s="225"/>
      <c r="DY129" s="225"/>
      <c r="DZ129" s="225"/>
    </row>
    <row r="130" spans="1:131" s="22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490547</v>
      </c>
      <c r="AB130" s="946"/>
      <c r="AC130" s="946"/>
      <c r="AD130" s="946"/>
      <c r="AE130" s="947"/>
      <c r="AF130" s="948">
        <v>475465</v>
      </c>
      <c r="AG130" s="946"/>
      <c r="AH130" s="946"/>
      <c r="AI130" s="946"/>
      <c r="AJ130" s="947"/>
      <c r="AK130" s="948">
        <v>472451</v>
      </c>
      <c r="AL130" s="946"/>
      <c r="AM130" s="946"/>
      <c r="AN130" s="946"/>
      <c r="AO130" s="947"/>
      <c r="AP130" s="1060"/>
      <c r="AQ130" s="1061"/>
      <c r="AR130" s="1061"/>
      <c r="AS130" s="1061"/>
      <c r="AT130" s="1062"/>
      <c r="AU130" s="225"/>
      <c r="AV130" s="225"/>
      <c r="AW130" s="225"/>
      <c r="AX130" s="1052" t="s">
        <v>469</v>
      </c>
      <c r="AY130" s="910"/>
      <c r="AZ130" s="910"/>
      <c r="BA130" s="910"/>
      <c r="BB130" s="910"/>
      <c r="BC130" s="910"/>
      <c r="BD130" s="910"/>
      <c r="BE130" s="911"/>
      <c r="BF130" s="1088">
        <v>7.7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48"/>
      <c r="CB130" s="248"/>
      <c r="CC130" s="248"/>
      <c r="CD130" s="248"/>
      <c r="CE130" s="248"/>
      <c r="CF130" s="248"/>
      <c r="CG130" s="248"/>
      <c r="CH130" s="248"/>
      <c r="CI130" s="248"/>
      <c r="CJ130" s="248"/>
      <c r="CK130" s="248"/>
      <c r="CL130" s="248"/>
      <c r="CM130" s="248"/>
      <c r="CN130" s="248"/>
      <c r="CO130" s="248"/>
      <c r="CP130" s="248"/>
      <c r="CQ130" s="248"/>
      <c r="CR130" s="248"/>
      <c r="CS130" s="248"/>
      <c r="CT130" s="248"/>
      <c r="CU130" s="248"/>
      <c r="CV130" s="248"/>
      <c r="CW130" s="248"/>
      <c r="CX130" s="248"/>
      <c r="CY130" s="248"/>
      <c r="CZ130" s="248"/>
      <c r="DA130" s="248"/>
      <c r="DB130" s="248"/>
      <c r="DC130" s="248"/>
      <c r="DD130" s="248"/>
      <c r="DE130" s="248"/>
      <c r="DF130" s="248"/>
      <c r="DG130" s="248"/>
      <c r="DH130" s="248"/>
      <c r="DI130" s="248"/>
      <c r="DJ130" s="248"/>
      <c r="DK130" s="248"/>
      <c r="DL130" s="248"/>
      <c r="DM130" s="248"/>
      <c r="DN130" s="248"/>
      <c r="DO130" s="248"/>
      <c r="DP130" s="225"/>
      <c r="DQ130" s="225"/>
      <c r="DR130" s="225"/>
      <c r="DS130" s="225"/>
      <c r="DT130" s="225"/>
      <c r="DU130" s="225"/>
      <c r="DV130" s="225"/>
      <c r="DW130" s="225"/>
      <c r="DX130" s="225"/>
      <c r="DY130" s="225"/>
      <c r="DZ130" s="225"/>
    </row>
    <row r="131" spans="1:131" s="22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5225477</v>
      </c>
      <c r="AB131" s="973"/>
      <c r="AC131" s="973"/>
      <c r="AD131" s="973"/>
      <c r="AE131" s="974"/>
      <c r="AF131" s="972">
        <v>5119610</v>
      </c>
      <c r="AG131" s="973"/>
      <c r="AH131" s="973"/>
      <c r="AI131" s="973"/>
      <c r="AJ131" s="974"/>
      <c r="AK131" s="972">
        <v>5241336</v>
      </c>
      <c r="AL131" s="973"/>
      <c r="AM131" s="973"/>
      <c r="AN131" s="973"/>
      <c r="AO131" s="974"/>
      <c r="AP131" s="1097"/>
      <c r="AQ131" s="1098"/>
      <c r="AR131" s="1098"/>
      <c r="AS131" s="1098"/>
      <c r="AT131" s="1099"/>
      <c r="AU131" s="225"/>
      <c r="AV131" s="225"/>
      <c r="AW131" s="225"/>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48"/>
      <c r="CB131" s="248"/>
      <c r="CC131" s="248"/>
      <c r="CD131" s="248"/>
      <c r="CE131" s="248"/>
      <c r="CF131" s="248"/>
      <c r="CG131" s="248"/>
      <c r="CH131" s="248"/>
      <c r="CI131" s="248"/>
      <c r="CJ131" s="248"/>
      <c r="CK131" s="248"/>
      <c r="CL131" s="248"/>
      <c r="CM131" s="248"/>
      <c r="CN131" s="248"/>
      <c r="CO131" s="248"/>
      <c r="CP131" s="248"/>
      <c r="CQ131" s="248"/>
      <c r="CR131" s="248"/>
      <c r="CS131" s="248"/>
      <c r="CT131" s="248"/>
      <c r="CU131" s="248"/>
      <c r="CV131" s="248"/>
      <c r="CW131" s="248"/>
      <c r="CX131" s="248"/>
      <c r="CY131" s="248"/>
      <c r="CZ131" s="248"/>
      <c r="DA131" s="248"/>
      <c r="DB131" s="248"/>
      <c r="DC131" s="248"/>
      <c r="DD131" s="248"/>
      <c r="DE131" s="248"/>
      <c r="DF131" s="248"/>
      <c r="DG131" s="248"/>
      <c r="DH131" s="248"/>
      <c r="DI131" s="248"/>
      <c r="DJ131" s="248"/>
      <c r="DK131" s="248"/>
      <c r="DL131" s="248"/>
      <c r="DM131" s="248"/>
      <c r="DN131" s="248"/>
      <c r="DO131" s="248"/>
      <c r="DP131" s="225"/>
      <c r="DQ131" s="225"/>
      <c r="DR131" s="225"/>
      <c r="DS131" s="225"/>
      <c r="DT131" s="225"/>
      <c r="DU131" s="225"/>
      <c r="DV131" s="225"/>
      <c r="DW131" s="225"/>
      <c r="DX131" s="225"/>
      <c r="DY131" s="225"/>
      <c r="DZ131" s="225"/>
    </row>
    <row r="132" spans="1:131" s="22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7.4232649000000004</v>
      </c>
      <c r="AB132" s="1084"/>
      <c r="AC132" s="1084"/>
      <c r="AD132" s="1084"/>
      <c r="AE132" s="1085"/>
      <c r="AF132" s="1086">
        <v>8.0645400719999998</v>
      </c>
      <c r="AG132" s="1084"/>
      <c r="AH132" s="1084"/>
      <c r="AI132" s="1084"/>
      <c r="AJ132" s="1085"/>
      <c r="AK132" s="1086">
        <v>7.7101143680000002</v>
      </c>
      <c r="AL132" s="1084"/>
      <c r="AM132" s="1084"/>
      <c r="AN132" s="1084"/>
      <c r="AO132" s="1085"/>
      <c r="AP132" s="988"/>
      <c r="AQ132" s="989"/>
      <c r="AR132" s="989"/>
      <c r="AS132" s="989"/>
      <c r="AT132" s="1087"/>
      <c r="AU132" s="249"/>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7"/>
      <c r="BT132" s="225"/>
      <c r="BU132" s="225"/>
      <c r="BV132" s="225"/>
      <c r="BW132" s="225"/>
      <c r="BX132" s="225"/>
      <c r="BY132" s="225"/>
      <c r="BZ132" s="225"/>
      <c r="CA132" s="248"/>
      <c r="CB132" s="248"/>
      <c r="CC132" s="248"/>
      <c r="CD132" s="248"/>
      <c r="CE132" s="248"/>
      <c r="CF132" s="248"/>
      <c r="CG132" s="248"/>
      <c r="CH132" s="248"/>
      <c r="CI132" s="248"/>
      <c r="CJ132" s="248"/>
      <c r="CK132" s="248"/>
      <c r="CL132" s="248"/>
      <c r="CM132" s="248"/>
      <c r="CN132" s="248"/>
      <c r="CO132" s="248"/>
      <c r="CP132" s="248"/>
      <c r="CQ132" s="248"/>
      <c r="CR132" s="248"/>
      <c r="CS132" s="248"/>
      <c r="CT132" s="248"/>
      <c r="CU132" s="248"/>
      <c r="CV132" s="248"/>
      <c r="CW132" s="248"/>
      <c r="CX132" s="248"/>
      <c r="CY132" s="248"/>
      <c r="CZ132" s="248"/>
      <c r="DA132" s="248"/>
      <c r="DB132" s="248"/>
      <c r="DC132" s="248"/>
      <c r="DD132" s="248"/>
      <c r="DE132" s="248"/>
      <c r="DF132" s="248"/>
      <c r="DG132" s="248"/>
      <c r="DH132" s="248"/>
      <c r="DI132" s="248"/>
      <c r="DJ132" s="248"/>
      <c r="DK132" s="248"/>
      <c r="DL132" s="248"/>
      <c r="DM132" s="248"/>
      <c r="DN132" s="248"/>
      <c r="DO132" s="248"/>
      <c r="DP132" s="225"/>
      <c r="DQ132" s="225"/>
      <c r="DR132" s="225"/>
      <c r="DS132" s="225"/>
      <c r="DT132" s="225"/>
      <c r="DU132" s="225"/>
      <c r="DV132" s="225"/>
      <c r="DW132" s="225"/>
      <c r="DX132" s="225"/>
      <c r="DY132" s="225"/>
      <c r="DZ132" s="225"/>
    </row>
    <row r="133" spans="1:131" s="22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5.6</v>
      </c>
      <c r="AB133" s="1067"/>
      <c r="AC133" s="1067"/>
      <c r="AD133" s="1067"/>
      <c r="AE133" s="1068"/>
      <c r="AF133" s="1066">
        <v>6.9</v>
      </c>
      <c r="AG133" s="1067"/>
      <c r="AH133" s="1067"/>
      <c r="AI133" s="1067"/>
      <c r="AJ133" s="1068"/>
      <c r="AK133" s="1066">
        <v>7.7</v>
      </c>
      <c r="AL133" s="1067"/>
      <c r="AM133" s="1067"/>
      <c r="AN133" s="1067"/>
      <c r="AO133" s="1068"/>
      <c r="AP133" s="1015"/>
      <c r="AQ133" s="1016"/>
      <c r="AR133" s="1016"/>
      <c r="AS133" s="1016"/>
      <c r="AT133" s="1069"/>
      <c r="AU133" s="225"/>
      <c r="AV133" s="225"/>
      <c r="AW133" s="225"/>
      <c r="AX133" s="225"/>
      <c r="AY133" s="225"/>
      <c r="AZ133" s="225"/>
      <c r="BA133" s="225"/>
      <c r="BB133" s="225"/>
      <c r="BC133" s="225"/>
      <c r="BD133" s="225"/>
      <c r="BE133" s="225"/>
      <c r="BF133" s="225"/>
      <c r="BG133" s="225"/>
      <c r="BH133" s="225"/>
      <c r="BI133" s="225"/>
      <c r="BJ133" s="225"/>
      <c r="BK133" s="225"/>
      <c r="BL133" s="225"/>
      <c r="BM133" s="225"/>
      <c r="BN133" s="248"/>
      <c r="BO133" s="248"/>
      <c r="BP133" s="248"/>
      <c r="BQ133" s="248"/>
      <c r="BR133" s="248"/>
      <c r="BS133" s="248"/>
      <c r="BT133" s="248"/>
      <c r="BU133" s="248"/>
      <c r="BV133" s="248"/>
      <c r="BW133" s="248"/>
      <c r="BX133" s="248"/>
      <c r="BY133" s="248"/>
      <c r="BZ133" s="248"/>
      <c r="CA133" s="248"/>
      <c r="CB133" s="248"/>
      <c r="CC133" s="248"/>
      <c r="CD133" s="248"/>
      <c r="CE133" s="248"/>
      <c r="CF133" s="248"/>
      <c r="CG133" s="248"/>
      <c r="CH133" s="248"/>
      <c r="CI133" s="248"/>
      <c r="CJ133" s="248"/>
      <c r="CK133" s="248"/>
      <c r="CL133" s="248"/>
      <c r="CM133" s="248"/>
      <c r="CN133" s="248"/>
      <c r="CO133" s="248"/>
      <c r="CP133" s="248"/>
      <c r="CQ133" s="248"/>
      <c r="CR133" s="248"/>
      <c r="CS133" s="248"/>
      <c r="CT133" s="248"/>
      <c r="CU133" s="248"/>
      <c r="CV133" s="248"/>
      <c r="CW133" s="248"/>
      <c r="CX133" s="248"/>
      <c r="CY133" s="248"/>
      <c r="CZ133" s="248"/>
      <c r="DA133" s="248"/>
      <c r="DB133" s="248"/>
      <c r="DC133" s="248"/>
      <c r="DD133" s="248"/>
      <c r="DE133" s="248"/>
      <c r="DF133" s="248"/>
      <c r="DG133" s="248"/>
      <c r="DH133" s="248"/>
      <c r="DI133" s="248"/>
      <c r="DJ133" s="248"/>
      <c r="DK133" s="248"/>
      <c r="DL133" s="248"/>
      <c r="DM133" s="248"/>
      <c r="DN133" s="248"/>
      <c r="DO133" s="248"/>
      <c r="DP133" s="225"/>
      <c r="DQ133" s="225"/>
      <c r="DR133" s="225"/>
      <c r="DS133" s="225"/>
      <c r="DT133" s="225"/>
      <c r="DU133" s="225"/>
      <c r="DV133" s="225"/>
      <c r="DW133" s="225"/>
      <c r="DX133" s="225"/>
      <c r="DY133" s="225"/>
      <c r="DZ133" s="225"/>
    </row>
    <row r="134" spans="1:131" ht="11.25" customHeight="1" x14ac:dyDescent="0.15">
      <c r="A134" s="250"/>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0"/>
      <c r="AP134" s="250"/>
      <c r="AQ134" s="250"/>
      <c r="AR134" s="250"/>
      <c r="AS134" s="250"/>
      <c r="AT134" s="250"/>
      <c r="AU134" s="225"/>
      <c r="AV134" s="225"/>
      <c r="AW134" s="225"/>
      <c r="AX134" s="225"/>
      <c r="AY134" s="225"/>
      <c r="AZ134" s="225"/>
      <c r="BA134" s="225"/>
      <c r="BB134" s="225"/>
      <c r="BC134" s="225"/>
      <c r="BD134" s="225"/>
      <c r="BE134" s="225"/>
      <c r="BF134" s="225"/>
      <c r="BG134" s="225"/>
      <c r="BH134" s="225"/>
      <c r="BI134" s="225"/>
      <c r="BJ134" s="225"/>
      <c r="BK134" s="225"/>
      <c r="BL134" s="225"/>
      <c r="BM134" s="225"/>
      <c r="BN134" s="248"/>
      <c r="BO134" s="248"/>
      <c r="BP134" s="248"/>
      <c r="BQ134" s="248"/>
      <c r="BR134" s="248"/>
      <c r="BS134" s="248"/>
      <c r="BT134" s="248"/>
      <c r="BU134" s="248"/>
      <c r="BV134" s="248"/>
      <c r="BW134" s="248"/>
      <c r="BX134" s="248"/>
      <c r="BY134" s="248"/>
      <c r="BZ134" s="248"/>
      <c r="CA134" s="248"/>
      <c r="CB134" s="248"/>
      <c r="CC134" s="248"/>
      <c r="CD134" s="248"/>
      <c r="CE134" s="248"/>
      <c r="CF134" s="248"/>
      <c r="CG134" s="248"/>
      <c r="CH134" s="248"/>
      <c r="CI134" s="248"/>
      <c r="CJ134" s="248"/>
      <c r="CK134" s="248"/>
      <c r="CL134" s="248"/>
      <c r="CM134" s="248"/>
      <c r="CN134" s="248"/>
      <c r="CO134" s="248"/>
      <c r="CP134" s="248"/>
      <c r="CQ134" s="248"/>
      <c r="CR134" s="248"/>
      <c r="CS134" s="248"/>
      <c r="CT134" s="248"/>
      <c r="CU134" s="248"/>
      <c r="CV134" s="248"/>
      <c r="CW134" s="248"/>
      <c r="CX134" s="248"/>
      <c r="CY134" s="248"/>
      <c r="CZ134" s="248"/>
      <c r="DA134" s="248"/>
      <c r="DB134" s="248"/>
      <c r="DC134" s="248"/>
      <c r="DD134" s="248"/>
      <c r="DE134" s="248"/>
      <c r="DF134" s="248"/>
      <c r="DG134" s="248"/>
      <c r="DH134" s="248"/>
      <c r="DI134" s="248"/>
      <c r="DJ134" s="248"/>
      <c r="DK134" s="248"/>
      <c r="DL134" s="248"/>
      <c r="DM134" s="248"/>
      <c r="DN134" s="248"/>
      <c r="DO134" s="248"/>
      <c r="DP134" s="225"/>
      <c r="DQ134" s="225"/>
      <c r="DR134" s="225"/>
      <c r="DS134" s="225"/>
      <c r="DT134" s="225"/>
      <c r="DU134" s="225"/>
      <c r="DV134" s="225"/>
      <c r="DW134" s="225"/>
      <c r="DX134" s="225"/>
      <c r="DY134" s="225"/>
      <c r="DZ134" s="225"/>
      <c r="EA134" s="222"/>
    </row>
    <row r="135" spans="1:131" ht="14.25" hidden="1" x14ac:dyDescent="0.15">
      <c r="AU135" s="250"/>
      <c r="AV135" s="250"/>
      <c r="AW135" s="250"/>
      <c r="AX135" s="250"/>
      <c r="AY135" s="250"/>
      <c r="AZ135" s="250"/>
      <c r="BA135" s="250"/>
      <c r="BB135" s="250"/>
      <c r="BC135" s="250"/>
      <c r="BD135" s="250"/>
      <c r="BE135" s="250"/>
      <c r="BF135" s="250"/>
      <c r="BG135" s="250"/>
      <c r="BH135" s="250"/>
      <c r="BI135" s="250"/>
      <c r="BJ135" s="250"/>
      <c r="BK135" s="250"/>
      <c r="BL135" s="250"/>
      <c r="BM135" s="250"/>
      <c r="BN135" s="250"/>
      <c r="BO135" s="250"/>
      <c r="BP135" s="250"/>
      <c r="BQ135" s="250"/>
      <c r="BR135" s="250"/>
      <c r="BS135" s="250"/>
      <c r="BT135" s="250"/>
      <c r="BU135" s="250"/>
      <c r="BV135" s="250"/>
      <c r="BW135" s="250"/>
      <c r="BX135" s="250"/>
      <c r="BY135" s="250"/>
      <c r="BZ135" s="250"/>
      <c r="CA135" s="250"/>
      <c r="CB135" s="250"/>
      <c r="CC135" s="250"/>
      <c r="CD135" s="250"/>
      <c r="CE135" s="250"/>
      <c r="CF135" s="250"/>
      <c r="CG135" s="250"/>
      <c r="CH135" s="250"/>
      <c r="CI135" s="250"/>
      <c r="CJ135" s="250"/>
      <c r="CK135" s="250"/>
      <c r="CL135" s="250"/>
      <c r="CM135" s="250"/>
      <c r="CN135" s="250"/>
      <c r="CO135" s="250"/>
      <c r="CP135" s="250"/>
      <c r="CQ135" s="250"/>
      <c r="CR135" s="250"/>
      <c r="CS135" s="250"/>
      <c r="CT135" s="250"/>
      <c r="CU135" s="250"/>
      <c r="CV135" s="250"/>
      <c r="CW135" s="250"/>
      <c r="CX135" s="250"/>
      <c r="CY135" s="250"/>
      <c r="CZ135" s="250"/>
      <c r="DA135" s="250"/>
      <c r="DB135" s="250"/>
      <c r="DC135" s="250"/>
      <c r="DD135" s="250"/>
      <c r="DE135" s="250"/>
      <c r="DF135" s="250"/>
      <c r="DG135" s="250"/>
      <c r="DH135" s="250"/>
      <c r="DI135" s="250"/>
      <c r="DJ135" s="250"/>
      <c r="DK135" s="250"/>
      <c r="DL135" s="250"/>
      <c r="DM135" s="250"/>
      <c r="DN135" s="250"/>
      <c r="DO135" s="250"/>
      <c r="DP135" s="250"/>
      <c r="DQ135" s="250"/>
      <c r="DR135" s="250"/>
      <c r="DS135" s="250"/>
      <c r="DT135" s="250"/>
      <c r="DU135" s="250"/>
      <c r="DV135" s="250"/>
      <c r="DW135" s="250"/>
      <c r="DX135" s="250"/>
      <c r="DY135" s="250"/>
      <c r="DZ135" s="250"/>
    </row>
  </sheetData>
  <sheetProtection algorithmName="SHA-512" hashValue="cOAQ2YtOGtYMubMi1eoQA084XAU5mZd+jxGJTJ3gbSGkcuaMO5ggB/neMVVCzVChF5TjWxmXMvVMyqgJj52GYg==" saltValue="Xt2hW6XUgWHbVgXaKG+P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2" customWidth="1"/>
    <col min="121" max="121" width="0" style="251" hidden="1" customWidth="1"/>
    <col min="122" max="16384" width="9" style="251" hidden="1"/>
  </cols>
  <sheetData>
    <row r="1" spans="1:120"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1"/>
    </row>
    <row r="17" spans="119:120" x14ac:dyDescent="0.15">
      <c r="DP17" s="251"/>
    </row>
    <row r="18" spans="119:120" x14ac:dyDescent="0.15"/>
    <row r="19" spans="119:120" x14ac:dyDescent="0.15"/>
    <row r="20" spans="119:120" x14ac:dyDescent="0.15">
      <c r="DO20" s="251"/>
      <c r="DP20" s="251"/>
    </row>
    <row r="21" spans="119:120" x14ac:dyDescent="0.15">
      <c r="DP21" s="251"/>
    </row>
    <row r="22" spans="119:120" x14ac:dyDescent="0.15"/>
    <row r="23" spans="119:120" x14ac:dyDescent="0.15">
      <c r="DO23" s="251"/>
      <c r="DP23" s="251"/>
    </row>
    <row r="24" spans="119:120" x14ac:dyDescent="0.15">
      <c r="DP24" s="251"/>
    </row>
    <row r="25" spans="119:120" x14ac:dyDescent="0.15">
      <c r="DP25" s="251"/>
    </row>
    <row r="26" spans="119:120" x14ac:dyDescent="0.15">
      <c r="DO26" s="251"/>
      <c r="DP26" s="251"/>
    </row>
    <row r="27" spans="119:120" x14ac:dyDescent="0.15"/>
    <row r="28" spans="119:120" x14ac:dyDescent="0.15">
      <c r="DO28" s="251"/>
      <c r="DP28" s="251"/>
    </row>
    <row r="29" spans="119:120" x14ac:dyDescent="0.15">
      <c r="DP29" s="251"/>
    </row>
    <row r="30" spans="119:120" x14ac:dyDescent="0.15"/>
    <row r="31" spans="119:120" x14ac:dyDescent="0.15">
      <c r="DO31" s="251"/>
      <c r="DP31" s="251"/>
    </row>
    <row r="32" spans="119:120" x14ac:dyDescent="0.15"/>
    <row r="33" spans="98:120" x14ac:dyDescent="0.15">
      <c r="DO33" s="251"/>
      <c r="DP33" s="251"/>
    </row>
    <row r="34" spans="98:120" x14ac:dyDescent="0.15">
      <c r="DM34" s="251"/>
    </row>
    <row r="35" spans="98:120" x14ac:dyDescent="0.15">
      <c r="CT35" s="251"/>
      <c r="CU35" s="251"/>
      <c r="CV35" s="251"/>
      <c r="CY35" s="251"/>
      <c r="CZ35" s="251"/>
      <c r="DA35" s="251"/>
      <c r="DD35" s="251"/>
      <c r="DE35" s="251"/>
      <c r="DF35" s="251"/>
      <c r="DI35" s="251"/>
      <c r="DJ35" s="251"/>
      <c r="DK35" s="251"/>
      <c r="DM35" s="251"/>
      <c r="DN35" s="251"/>
      <c r="DO35" s="251"/>
      <c r="DP35" s="251"/>
    </row>
    <row r="36" spans="98:120" x14ac:dyDescent="0.15"/>
    <row r="37" spans="98:120" x14ac:dyDescent="0.15">
      <c r="CW37" s="251"/>
      <c r="DB37" s="251"/>
      <c r="DG37" s="251"/>
      <c r="DL37" s="251"/>
      <c r="DP37" s="251"/>
    </row>
    <row r="38" spans="98:120" x14ac:dyDescent="0.15">
      <c r="CT38" s="251"/>
      <c r="CU38" s="251"/>
      <c r="CV38" s="251"/>
      <c r="CW38" s="251"/>
      <c r="CY38" s="251"/>
      <c r="CZ38" s="251"/>
      <c r="DA38" s="251"/>
      <c r="DB38" s="251"/>
      <c r="DD38" s="251"/>
      <c r="DE38" s="251"/>
      <c r="DF38" s="251"/>
      <c r="DG38" s="251"/>
      <c r="DI38" s="251"/>
      <c r="DJ38" s="251"/>
      <c r="DK38" s="251"/>
      <c r="DL38" s="251"/>
      <c r="DN38" s="251"/>
      <c r="DO38" s="251"/>
      <c r="DP38" s="25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1"/>
      <c r="DO49" s="251"/>
      <c r="DP49" s="25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1"/>
      <c r="CS63" s="251"/>
      <c r="CX63" s="251"/>
      <c r="DC63" s="251"/>
      <c r="DH63" s="251"/>
    </row>
    <row r="64" spans="22:120" x14ac:dyDescent="0.15">
      <c r="V64" s="251"/>
    </row>
    <row r="65" spans="15:120" x14ac:dyDescent="0.15">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x14ac:dyDescent="0.15">
      <c r="Q66" s="251"/>
      <c r="S66" s="251"/>
      <c r="U66" s="251"/>
      <c r="DM66" s="251"/>
    </row>
    <row r="67" spans="15:120" x14ac:dyDescent="0.15">
      <c r="O67" s="251"/>
      <c r="P67" s="251"/>
      <c r="R67" s="251"/>
      <c r="T67" s="251"/>
      <c r="Y67" s="251"/>
      <c r="CT67" s="251"/>
      <c r="CV67" s="251"/>
      <c r="CW67" s="251"/>
      <c r="CY67" s="251"/>
      <c r="DA67" s="251"/>
      <c r="DB67" s="251"/>
      <c r="DD67" s="251"/>
      <c r="DF67" s="251"/>
      <c r="DG67" s="251"/>
      <c r="DI67" s="251"/>
      <c r="DK67" s="251"/>
      <c r="DL67" s="251"/>
      <c r="DN67" s="251"/>
      <c r="DO67" s="251"/>
      <c r="DP67" s="251"/>
    </row>
    <row r="68" spans="15:120" x14ac:dyDescent="0.15"/>
    <row r="69" spans="15:120" x14ac:dyDescent="0.15"/>
    <row r="70" spans="15:120" x14ac:dyDescent="0.15"/>
    <row r="71" spans="15:120" x14ac:dyDescent="0.15"/>
    <row r="72" spans="15:120" x14ac:dyDescent="0.15">
      <c r="DP72" s="251"/>
    </row>
    <row r="73" spans="15:120" x14ac:dyDescent="0.15">
      <c r="DP73" s="25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1"/>
      <c r="CX96" s="251"/>
      <c r="DC96" s="251"/>
      <c r="DH96" s="251"/>
    </row>
    <row r="97" spans="24:120" x14ac:dyDescent="0.15">
      <c r="CS97" s="251"/>
      <c r="CX97" s="251"/>
      <c r="DC97" s="251"/>
      <c r="DH97" s="251"/>
      <c r="DP97" s="252" t="s">
        <v>475</v>
      </c>
    </row>
    <row r="98" spans="24:120" hidden="1" x14ac:dyDescent="0.15">
      <c r="CS98" s="251"/>
      <c r="CX98" s="251"/>
      <c r="DC98" s="251"/>
      <c r="DH98" s="251"/>
    </row>
    <row r="99" spans="24:120" hidden="1" x14ac:dyDescent="0.15">
      <c r="CS99" s="251"/>
      <c r="CX99" s="251"/>
      <c r="DC99" s="251"/>
      <c r="DH99" s="251"/>
    </row>
    <row r="101" spans="24:120" ht="12" hidden="1" customHeight="1" x14ac:dyDescent="0.15">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x14ac:dyDescent="0.15">
      <c r="CU102" s="251"/>
      <c r="CZ102" s="251"/>
      <c r="DE102" s="251"/>
      <c r="DJ102" s="251"/>
      <c r="DM102" s="251"/>
    </row>
    <row r="103" spans="24:120" hidden="1" x14ac:dyDescent="0.15">
      <c r="CT103" s="251"/>
      <c r="CV103" s="251"/>
      <c r="CW103" s="251"/>
      <c r="CY103" s="251"/>
      <c r="DA103" s="251"/>
      <c r="DB103" s="251"/>
      <c r="DD103" s="251"/>
      <c r="DF103" s="251"/>
      <c r="DG103" s="251"/>
      <c r="DI103" s="251"/>
      <c r="DK103" s="251"/>
      <c r="DL103" s="251"/>
      <c r="DM103" s="251"/>
      <c r="DN103" s="251"/>
      <c r="DO103" s="251"/>
      <c r="DP103" s="251"/>
    </row>
    <row r="104" spans="24:120" hidden="1" x14ac:dyDescent="0.15">
      <c r="CV104" s="251"/>
      <c r="CW104" s="251"/>
      <c r="DA104" s="251"/>
      <c r="DB104" s="251"/>
      <c r="DF104" s="251"/>
      <c r="DG104" s="251"/>
      <c r="DK104" s="251"/>
      <c r="DL104" s="251"/>
      <c r="DN104" s="251"/>
      <c r="DO104" s="251"/>
      <c r="DP104" s="251"/>
    </row>
    <row r="105" spans="24:120" ht="12.75" hidden="1" customHeight="1" x14ac:dyDescent="0.15"/>
  </sheetData>
  <sheetProtection algorithmName="SHA-512" hashValue="TTNlA60L/3LmjfeJTT20ccqdc8GUGHzObnAJyUsTax3y51gW8sHReskp7eoIdk1RJercBqsV97NdYDibMaD0+A==" saltValue="WHvzfUN9m8lfqxNpUEAf1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2" customWidth="1"/>
    <col min="117" max="16384" width="9" style="251" hidden="1"/>
  </cols>
  <sheetData>
    <row r="1" spans="2:116"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x14ac:dyDescent="0.15"/>
    <row r="3" spans="2:116" x14ac:dyDescent="0.15"/>
    <row r="4" spans="2:116" x14ac:dyDescent="0.15">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x14ac:dyDescent="0.15">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x14ac:dyDescent="0.15"/>
    <row r="20" spans="9:116" x14ac:dyDescent="0.15"/>
    <row r="21" spans="9:116" x14ac:dyDescent="0.15">
      <c r="DL21" s="251"/>
    </row>
    <row r="22" spans="9:116" x14ac:dyDescent="0.15">
      <c r="DI22" s="251"/>
      <c r="DJ22" s="251"/>
      <c r="DK22" s="251"/>
      <c r="DL22" s="251"/>
    </row>
    <row r="23" spans="9:116" x14ac:dyDescent="0.15">
      <c r="CY23" s="251"/>
      <c r="CZ23" s="251"/>
      <c r="DA23" s="251"/>
      <c r="DB23" s="251"/>
      <c r="DC23" s="251"/>
      <c r="DD23" s="251"/>
      <c r="DE23" s="251"/>
      <c r="DF23" s="251"/>
      <c r="DG23" s="251"/>
      <c r="DH23" s="251"/>
      <c r="DI23" s="251"/>
      <c r="DJ23" s="251"/>
      <c r="DK23" s="251"/>
      <c r="DL23" s="25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1"/>
      <c r="DA35" s="251"/>
      <c r="DB35" s="251"/>
      <c r="DC35" s="251"/>
      <c r="DD35" s="251"/>
      <c r="DE35" s="251"/>
      <c r="DF35" s="251"/>
      <c r="DG35" s="251"/>
      <c r="DH35" s="251"/>
      <c r="DI35" s="251"/>
      <c r="DJ35" s="251"/>
      <c r="DK35" s="251"/>
      <c r="DL35" s="251"/>
    </row>
    <row r="36" spans="15:116" x14ac:dyDescent="0.15"/>
    <row r="37" spans="15:116" x14ac:dyDescent="0.15">
      <c r="DL37" s="251"/>
    </row>
    <row r="38" spans="15:116" x14ac:dyDescent="0.15">
      <c r="DI38" s="251"/>
      <c r="DJ38" s="251"/>
      <c r="DK38" s="251"/>
      <c r="DL38" s="251"/>
    </row>
    <row r="39" spans="15:116" x14ac:dyDescent="0.15"/>
    <row r="40" spans="15:116" x14ac:dyDescent="0.15"/>
    <row r="41" spans="15:116" x14ac:dyDescent="0.15"/>
    <row r="42" spans="15:116" x14ac:dyDescent="0.15"/>
    <row r="43" spans="15:116" x14ac:dyDescent="0.15">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x14ac:dyDescent="0.15">
      <c r="DL44" s="251"/>
    </row>
    <row r="45" spans="15:116" x14ac:dyDescent="0.15"/>
    <row r="46" spans="15:116" x14ac:dyDescent="0.15">
      <c r="DA46" s="251"/>
      <c r="DB46" s="251"/>
      <c r="DC46" s="251"/>
      <c r="DD46" s="251"/>
      <c r="DE46" s="251"/>
      <c r="DF46" s="251"/>
      <c r="DG46" s="251"/>
      <c r="DH46" s="251"/>
      <c r="DI46" s="251"/>
      <c r="DJ46" s="251"/>
      <c r="DK46" s="251"/>
      <c r="DL46" s="251"/>
    </row>
    <row r="47" spans="15:116" x14ac:dyDescent="0.15"/>
    <row r="48" spans="15:116" x14ac:dyDescent="0.15"/>
    <row r="49" spans="104:116" x14ac:dyDescent="0.15"/>
    <row r="50" spans="104:116" x14ac:dyDescent="0.15">
      <c r="CZ50" s="251"/>
      <c r="DA50" s="251"/>
      <c r="DB50" s="251"/>
      <c r="DC50" s="251"/>
      <c r="DD50" s="251"/>
      <c r="DE50" s="251"/>
      <c r="DF50" s="251"/>
      <c r="DG50" s="251"/>
      <c r="DH50" s="251"/>
      <c r="DI50" s="251"/>
      <c r="DJ50" s="251"/>
      <c r="DK50" s="251"/>
      <c r="DL50" s="251"/>
    </row>
    <row r="51" spans="104:116" x14ac:dyDescent="0.15"/>
    <row r="52" spans="104:116" x14ac:dyDescent="0.15"/>
    <row r="53" spans="104:116" x14ac:dyDescent="0.15">
      <c r="DL53" s="25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1"/>
      <c r="DD67" s="251"/>
      <c r="DE67" s="251"/>
      <c r="DF67" s="251"/>
      <c r="DG67" s="251"/>
      <c r="DH67" s="251"/>
      <c r="DI67" s="251"/>
      <c r="DJ67" s="251"/>
      <c r="DK67" s="251"/>
      <c r="DL67" s="25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RE0A6ib5rDpc8yyyJyzISAeJXAPNGXHQZGX9E9WD95kw4SRm9AgG99HkmPZelLFs1pO2FI3MJZcilG90raDw==" saltValue="fNZcRDwsVgkZzsfXDC7jX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3" customWidth="1"/>
    <col min="37" max="44" width="17" style="253" customWidth="1"/>
    <col min="45" max="45" width="6.125" style="259" customWidth="1"/>
    <col min="46" max="46" width="3" style="257" customWidth="1"/>
    <col min="47" max="47" width="19.125" style="253" hidden="1" customWidth="1"/>
    <col min="48" max="52" width="12.625" style="253" hidden="1" customWidth="1"/>
    <col min="53" max="16384" width="8.625" style="253"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476</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AK6" s="258" t="s">
        <v>477</v>
      </c>
      <c r="AL6" s="258"/>
      <c r="AM6" s="258"/>
      <c r="AN6" s="258"/>
    </row>
    <row r="7" spans="1:46" ht="13.5" customHeight="1" x14ac:dyDescent="0.15">
      <c r="A7" s="257"/>
      <c r="AK7" s="260"/>
      <c r="AL7" s="261"/>
      <c r="AM7" s="261"/>
      <c r="AN7" s="262"/>
      <c r="AO7" s="1101" t="s">
        <v>478</v>
      </c>
      <c r="AP7" s="263"/>
      <c r="AQ7" s="264" t="s">
        <v>479</v>
      </c>
      <c r="AR7" s="265"/>
    </row>
    <row r="8" spans="1:46" x14ac:dyDescent="0.15">
      <c r="A8" s="257"/>
      <c r="AK8" s="266"/>
      <c r="AL8" s="267"/>
      <c r="AM8" s="267"/>
      <c r="AN8" s="268"/>
      <c r="AO8" s="1102"/>
      <c r="AP8" s="269" t="s">
        <v>480</v>
      </c>
      <c r="AQ8" s="270" t="s">
        <v>481</v>
      </c>
      <c r="AR8" s="271" t="s">
        <v>482</v>
      </c>
    </row>
    <row r="9" spans="1:46" x14ac:dyDescent="0.15">
      <c r="A9" s="257"/>
      <c r="AK9" s="1103" t="s">
        <v>483</v>
      </c>
      <c r="AL9" s="1104"/>
      <c r="AM9" s="1104"/>
      <c r="AN9" s="1105"/>
      <c r="AO9" s="272">
        <v>1335956</v>
      </c>
      <c r="AP9" s="272">
        <v>50938</v>
      </c>
      <c r="AQ9" s="273">
        <v>67248</v>
      </c>
      <c r="AR9" s="274">
        <v>-24.3</v>
      </c>
    </row>
    <row r="10" spans="1:46" ht="13.5" customHeight="1" x14ac:dyDescent="0.15">
      <c r="A10" s="257"/>
      <c r="AK10" s="1103" t="s">
        <v>484</v>
      </c>
      <c r="AL10" s="1104"/>
      <c r="AM10" s="1104"/>
      <c r="AN10" s="1105"/>
      <c r="AO10" s="275">
        <v>330369</v>
      </c>
      <c r="AP10" s="275">
        <v>12597</v>
      </c>
      <c r="AQ10" s="276">
        <v>9038</v>
      </c>
      <c r="AR10" s="277">
        <v>39.4</v>
      </c>
    </row>
    <row r="11" spans="1:46" ht="13.5" customHeight="1" x14ac:dyDescent="0.15">
      <c r="A11" s="257"/>
      <c r="AK11" s="1103" t="s">
        <v>485</v>
      </c>
      <c r="AL11" s="1104"/>
      <c r="AM11" s="1104"/>
      <c r="AN11" s="1105"/>
      <c r="AO11" s="275" t="s">
        <v>486</v>
      </c>
      <c r="AP11" s="275" t="s">
        <v>486</v>
      </c>
      <c r="AQ11" s="276">
        <v>320</v>
      </c>
      <c r="AR11" s="277" t="s">
        <v>486</v>
      </c>
    </row>
    <row r="12" spans="1:46" ht="13.5" customHeight="1" x14ac:dyDescent="0.15">
      <c r="A12" s="257"/>
      <c r="AK12" s="1103" t="s">
        <v>487</v>
      </c>
      <c r="AL12" s="1104"/>
      <c r="AM12" s="1104"/>
      <c r="AN12" s="1105"/>
      <c r="AO12" s="275" t="s">
        <v>486</v>
      </c>
      <c r="AP12" s="275" t="s">
        <v>486</v>
      </c>
      <c r="AQ12" s="276">
        <v>22</v>
      </c>
      <c r="AR12" s="277" t="s">
        <v>486</v>
      </c>
    </row>
    <row r="13" spans="1:46" ht="13.5" customHeight="1" x14ac:dyDescent="0.15">
      <c r="A13" s="257"/>
      <c r="AK13" s="1103" t="s">
        <v>488</v>
      </c>
      <c r="AL13" s="1104"/>
      <c r="AM13" s="1104"/>
      <c r="AN13" s="1105"/>
      <c r="AO13" s="275">
        <v>74701</v>
      </c>
      <c r="AP13" s="275">
        <v>2848</v>
      </c>
      <c r="AQ13" s="276">
        <v>2764</v>
      </c>
      <c r="AR13" s="277">
        <v>3</v>
      </c>
    </row>
    <row r="14" spans="1:46" ht="13.5" customHeight="1" x14ac:dyDescent="0.15">
      <c r="A14" s="257"/>
      <c r="AK14" s="1103" t="s">
        <v>489</v>
      </c>
      <c r="AL14" s="1104"/>
      <c r="AM14" s="1104"/>
      <c r="AN14" s="1105"/>
      <c r="AO14" s="275">
        <v>11014</v>
      </c>
      <c r="AP14" s="275">
        <v>420</v>
      </c>
      <c r="AQ14" s="276">
        <v>1165</v>
      </c>
      <c r="AR14" s="277">
        <v>-63.9</v>
      </c>
    </row>
    <row r="15" spans="1:46" ht="13.5" customHeight="1" x14ac:dyDescent="0.15">
      <c r="A15" s="257"/>
      <c r="AK15" s="1106" t="s">
        <v>490</v>
      </c>
      <c r="AL15" s="1107"/>
      <c r="AM15" s="1107"/>
      <c r="AN15" s="1108"/>
      <c r="AO15" s="275">
        <v>-75504</v>
      </c>
      <c r="AP15" s="275">
        <v>-2879</v>
      </c>
      <c r="AQ15" s="276">
        <v>-3941</v>
      </c>
      <c r="AR15" s="277">
        <v>-26.9</v>
      </c>
    </row>
    <row r="16" spans="1:46" x14ac:dyDescent="0.15">
      <c r="A16" s="257"/>
      <c r="AK16" s="1106" t="s">
        <v>177</v>
      </c>
      <c r="AL16" s="1107"/>
      <c r="AM16" s="1107"/>
      <c r="AN16" s="1108"/>
      <c r="AO16" s="275">
        <v>1676536</v>
      </c>
      <c r="AP16" s="275">
        <v>63924</v>
      </c>
      <c r="AQ16" s="276">
        <v>76616</v>
      </c>
      <c r="AR16" s="277">
        <v>-16.600000000000001</v>
      </c>
    </row>
    <row r="17" spans="1:46" x14ac:dyDescent="0.15">
      <c r="A17" s="257"/>
    </row>
    <row r="18" spans="1:46" x14ac:dyDescent="0.15">
      <c r="A18" s="257"/>
      <c r="AQ18" s="278"/>
      <c r="AR18" s="278"/>
    </row>
    <row r="19" spans="1:46" x14ac:dyDescent="0.15">
      <c r="A19" s="257"/>
      <c r="AK19" s="253" t="s">
        <v>491</v>
      </c>
    </row>
    <row r="20" spans="1:46" x14ac:dyDescent="0.15">
      <c r="A20" s="257"/>
      <c r="AK20" s="279"/>
      <c r="AL20" s="280"/>
      <c r="AM20" s="280"/>
      <c r="AN20" s="281"/>
      <c r="AO20" s="282" t="s">
        <v>492</v>
      </c>
      <c r="AP20" s="283" t="s">
        <v>493</v>
      </c>
      <c r="AQ20" s="284" t="s">
        <v>494</v>
      </c>
      <c r="AR20" s="285"/>
    </row>
    <row r="21" spans="1:46" s="258" customFormat="1" x14ac:dyDescent="0.15">
      <c r="A21" s="286"/>
      <c r="AK21" s="1109" t="s">
        <v>495</v>
      </c>
      <c r="AL21" s="1110"/>
      <c r="AM21" s="1110"/>
      <c r="AN21" s="1111"/>
      <c r="AO21" s="287">
        <v>5.1100000000000003</v>
      </c>
      <c r="AP21" s="288">
        <v>6.73</v>
      </c>
      <c r="AQ21" s="289">
        <v>-1.62</v>
      </c>
      <c r="AS21" s="290"/>
      <c r="AT21" s="286"/>
    </row>
    <row r="22" spans="1:46" s="258" customFormat="1" x14ac:dyDescent="0.15">
      <c r="A22" s="286"/>
      <c r="AK22" s="1109" t="s">
        <v>496</v>
      </c>
      <c r="AL22" s="1110"/>
      <c r="AM22" s="1110"/>
      <c r="AN22" s="1111"/>
      <c r="AO22" s="291">
        <v>96.7</v>
      </c>
      <c r="AP22" s="292">
        <v>96.9</v>
      </c>
      <c r="AQ22" s="293">
        <v>-0.2</v>
      </c>
      <c r="AR22" s="278"/>
      <c r="AS22" s="290"/>
      <c r="AT22" s="286"/>
    </row>
    <row r="23" spans="1:46" s="258" customFormat="1" x14ac:dyDescent="0.15">
      <c r="A23" s="286"/>
      <c r="AP23" s="278"/>
      <c r="AQ23" s="278"/>
      <c r="AR23" s="278"/>
      <c r="AS23" s="290"/>
      <c r="AT23" s="286"/>
    </row>
    <row r="24" spans="1:46" s="258" customFormat="1" x14ac:dyDescent="0.15">
      <c r="A24" s="286"/>
      <c r="AP24" s="278"/>
      <c r="AQ24" s="278"/>
      <c r="AR24" s="278"/>
      <c r="AS24" s="290"/>
      <c r="AT24" s="286"/>
    </row>
    <row r="25" spans="1:46" s="258" customFormat="1" x14ac:dyDescent="0.15">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6"/>
      <c r="AQ25" s="296"/>
      <c r="AR25" s="296"/>
      <c r="AS25" s="297"/>
      <c r="AT25" s="286"/>
    </row>
    <row r="26" spans="1:46" s="25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98"/>
      <c r="AS27" s="253"/>
      <c r="AT27" s="253"/>
    </row>
    <row r="28" spans="1:46" ht="17.25" x14ac:dyDescent="0.15">
      <c r="A28" s="254" t="s">
        <v>498</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99"/>
    </row>
    <row r="29" spans="1:46" x14ac:dyDescent="0.15">
      <c r="A29" s="257"/>
      <c r="AK29" s="258" t="s">
        <v>499</v>
      </c>
      <c r="AL29" s="258"/>
      <c r="AM29" s="258"/>
      <c r="AN29" s="258"/>
      <c r="AS29" s="300"/>
    </row>
    <row r="30" spans="1:46" ht="13.5" customHeight="1" x14ac:dyDescent="0.15">
      <c r="A30" s="257"/>
      <c r="AK30" s="260"/>
      <c r="AL30" s="261"/>
      <c r="AM30" s="261"/>
      <c r="AN30" s="262"/>
      <c r="AO30" s="1101" t="s">
        <v>478</v>
      </c>
      <c r="AP30" s="263"/>
      <c r="AQ30" s="264" t="s">
        <v>479</v>
      </c>
      <c r="AR30" s="265"/>
    </row>
    <row r="31" spans="1:46" x14ac:dyDescent="0.15">
      <c r="A31" s="257"/>
      <c r="AK31" s="266"/>
      <c r="AL31" s="267"/>
      <c r="AM31" s="267"/>
      <c r="AN31" s="268"/>
      <c r="AO31" s="1102"/>
      <c r="AP31" s="269" t="s">
        <v>480</v>
      </c>
      <c r="AQ31" s="270" t="s">
        <v>481</v>
      </c>
      <c r="AR31" s="271" t="s">
        <v>482</v>
      </c>
    </row>
    <row r="32" spans="1:46" ht="27" customHeight="1" x14ac:dyDescent="0.15">
      <c r="A32" s="257"/>
      <c r="AK32" s="1117" t="s">
        <v>500</v>
      </c>
      <c r="AL32" s="1118"/>
      <c r="AM32" s="1118"/>
      <c r="AN32" s="1119"/>
      <c r="AO32" s="301">
        <v>543773</v>
      </c>
      <c r="AP32" s="301">
        <v>20733</v>
      </c>
      <c r="AQ32" s="302">
        <v>33390</v>
      </c>
      <c r="AR32" s="303">
        <v>-37.9</v>
      </c>
    </row>
    <row r="33" spans="1:46" ht="13.5" customHeight="1" x14ac:dyDescent="0.15">
      <c r="A33" s="257"/>
      <c r="AK33" s="1117" t="s">
        <v>501</v>
      </c>
      <c r="AL33" s="1118"/>
      <c r="AM33" s="1118"/>
      <c r="AN33" s="1119"/>
      <c r="AO33" s="301" t="s">
        <v>486</v>
      </c>
      <c r="AP33" s="301" t="s">
        <v>486</v>
      </c>
      <c r="AQ33" s="302" t="s">
        <v>486</v>
      </c>
      <c r="AR33" s="303" t="s">
        <v>486</v>
      </c>
    </row>
    <row r="34" spans="1:46" ht="27" customHeight="1" x14ac:dyDescent="0.15">
      <c r="A34" s="257"/>
      <c r="AK34" s="1117" t="s">
        <v>502</v>
      </c>
      <c r="AL34" s="1118"/>
      <c r="AM34" s="1118"/>
      <c r="AN34" s="1119"/>
      <c r="AO34" s="301" t="s">
        <v>486</v>
      </c>
      <c r="AP34" s="301" t="s">
        <v>486</v>
      </c>
      <c r="AQ34" s="302" t="s">
        <v>486</v>
      </c>
      <c r="AR34" s="303" t="s">
        <v>486</v>
      </c>
    </row>
    <row r="35" spans="1:46" ht="27" customHeight="1" x14ac:dyDescent="0.15">
      <c r="A35" s="257"/>
      <c r="AK35" s="1117" t="s">
        <v>503</v>
      </c>
      <c r="AL35" s="1118"/>
      <c r="AM35" s="1118"/>
      <c r="AN35" s="1119"/>
      <c r="AO35" s="301">
        <v>296272</v>
      </c>
      <c r="AP35" s="301">
        <v>11296</v>
      </c>
      <c r="AQ35" s="302">
        <v>8851</v>
      </c>
      <c r="AR35" s="303">
        <v>27.6</v>
      </c>
    </row>
    <row r="36" spans="1:46" ht="27" customHeight="1" x14ac:dyDescent="0.15">
      <c r="A36" s="257"/>
      <c r="AK36" s="1117" t="s">
        <v>504</v>
      </c>
      <c r="AL36" s="1118"/>
      <c r="AM36" s="1118"/>
      <c r="AN36" s="1119"/>
      <c r="AO36" s="301">
        <v>36830</v>
      </c>
      <c r="AP36" s="301">
        <v>1404</v>
      </c>
      <c r="AQ36" s="302">
        <v>2033</v>
      </c>
      <c r="AR36" s="303">
        <v>-30.9</v>
      </c>
    </row>
    <row r="37" spans="1:46" ht="13.5" customHeight="1" x14ac:dyDescent="0.15">
      <c r="A37" s="257"/>
      <c r="AK37" s="1117" t="s">
        <v>505</v>
      </c>
      <c r="AL37" s="1118"/>
      <c r="AM37" s="1118"/>
      <c r="AN37" s="1119"/>
      <c r="AO37" s="301" t="s">
        <v>486</v>
      </c>
      <c r="AP37" s="301" t="s">
        <v>486</v>
      </c>
      <c r="AQ37" s="302">
        <v>640</v>
      </c>
      <c r="AR37" s="303" t="s">
        <v>486</v>
      </c>
    </row>
    <row r="38" spans="1:46" ht="27" customHeight="1" x14ac:dyDescent="0.15">
      <c r="A38" s="257"/>
      <c r="AK38" s="1120" t="s">
        <v>506</v>
      </c>
      <c r="AL38" s="1121"/>
      <c r="AM38" s="1121"/>
      <c r="AN38" s="1122"/>
      <c r="AO38" s="304" t="s">
        <v>486</v>
      </c>
      <c r="AP38" s="304" t="s">
        <v>486</v>
      </c>
      <c r="AQ38" s="305">
        <v>1</v>
      </c>
      <c r="AR38" s="293" t="s">
        <v>486</v>
      </c>
      <c r="AS38" s="300"/>
    </row>
    <row r="39" spans="1:46" x14ac:dyDescent="0.15">
      <c r="A39" s="257"/>
      <c r="AK39" s="1120" t="s">
        <v>507</v>
      </c>
      <c r="AL39" s="1121"/>
      <c r="AM39" s="1121"/>
      <c r="AN39" s="1122"/>
      <c r="AO39" s="301">
        <v>-311</v>
      </c>
      <c r="AP39" s="301">
        <v>-12</v>
      </c>
      <c r="AQ39" s="302">
        <v>-3025</v>
      </c>
      <c r="AR39" s="303">
        <v>-99.6</v>
      </c>
      <c r="AS39" s="300"/>
    </row>
    <row r="40" spans="1:46" ht="27" customHeight="1" x14ac:dyDescent="0.15">
      <c r="A40" s="257"/>
      <c r="AK40" s="1117" t="s">
        <v>508</v>
      </c>
      <c r="AL40" s="1118"/>
      <c r="AM40" s="1118"/>
      <c r="AN40" s="1119"/>
      <c r="AO40" s="301">
        <v>-472451</v>
      </c>
      <c r="AP40" s="301">
        <v>-18014</v>
      </c>
      <c r="AQ40" s="302">
        <v>-26876</v>
      </c>
      <c r="AR40" s="303">
        <v>-33</v>
      </c>
      <c r="AS40" s="300"/>
    </row>
    <row r="41" spans="1:46" x14ac:dyDescent="0.15">
      <c r="A41" s="257"/>
      <c r="AK41" s="1123" t="s">
        <v>287</v>
      </c>
      <c r="AL41" s="1124"/>
      <c r="AM41" s="1124"/>
      <c r="AN41" s="1125"/>
      <c r="AO41" s="301">
        <v>404113</v>
      </c>
      <c r="AP41" s="301">
        <v>15408</v>
      </c>
      <c r="AQ41" s="302">
        <v>15015</v>
      </c>
      <c r="AR41" s="303">
        <v>2.6</v>
      </c>
      <c r="AS41" s="300"/>
    </row>
    <row r="42" spans="1:46" x14ac:dyDescent="0.15">
      <c r="A42" s="257"/>
      <c r="AK42" s="306"/>
      <c r="AQ42" s="278"/>
      <c r="AR42" s="278"/>
      <c r="AS42" s="300"/>
    </row>
    <row r="43" spans="1:46" x14ac:dyDescent="0.15">
      <c r="A43" s="257"/>
      <c r="AP43" s="307"/>
      <c r="AQ43" s="278"/>
      <c r="AS43" s="300"/>
    </row>
    <row r="44" spans="1:46" x14ac:dyDescent="0.15">
      <c r="A44" s="257"/>
      <c r="AQ44" s="278"/>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08"/>
      <c r="AR45" s="255"/>
      <c r="AS45" s="255"/>
      <c r="AT45" s="253"/>
    </row>
    <row r="46" spans="1:46" x14ac:dyDescent="0.15">
      <c r="A46" s="309"/>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253"/>
    </row>
    <row r="47" spans="1:46" ht="17.25" customHeight="1" x14ac:dyDescent="0.15">
      <c r="A47" s="310" t="s">
        <v>509</v>
      </c>
    </row>
    <row r="48" spans="1:46" x14ac:dyDescent="0.15">
      <c r="A48" s="257"/>
      <c r="AK48" s="311" t="s">
        <v>510</v>
      </c>
      <c r="AL48" s="311"/>
      <c r="AM48" s="311"/>
      <c r="AN48" s="311"/>
      <c r="AO48" s="311"/>
      <c r="AP48" s="311"/>
      <c r="AQ48" s="312"/>
      <c r="AR48" s="311"/>
    </row>
    <row r="49" spans="1:44" ht="13.5" customHeight="1" x14ac:dyDescent="0.15">
      <c r="A49" s="257"/>
      <c r="AK49" s="313"/>
      <c r="AL49" s="314"/>
      <c r="AM49" s="1112" t="s">
        <v>478</v>
      </c>
      <c r="AN49" s="1114" t="s">
        <v>511</v>
      </c>
      <c r="AO49" s="1115"/>
      <c r="AP49" s="1115"/>
      <c r="AQ49" s="1115"/>
      <c r="AR49" s="1116"/>
    </row>
    <row r="50" spans="1:44" x14ac:dyDescent="0.15">
      <c r="A50" s="257"/>
      <c r="AK50" s="315"/>
      <c r="AL50" s="316"/>
      <c r="AM50" s="1113"/>
      <c r="AN50" s="317" t="s">
        <v>512</v>
      </c>
      <c r="AO50" s="318" t="s">
        <v>513</v>
      </c>
      <c r="AP50" s="319" t="s">
        <v>514</v>
      </c>
      <c r="AQ50" s="320" t="s">
        <v>515</v>
      </c>
      <c r="AR50" s="321" t="s">
        <v>516</v>
      </c>
    </row>
    <row r="51" spans="1:44" x14ac:dyDescent="0.15">
      <c r="A51" s="257"/>
      <c r="AK51" s="313" t="s">
        <v>517</v>
      </c>
      <c r="AL51" s="314"/>
      <c r="AM51" s="322">
        <v>726566</v>
      </c>
      <c r="AN51" s="323">
        <v>28028</v>
      </c>
      <c r="AO51" s="324">
        <v>-5.4</v>
      </c>
      <c r="AP51" s="325">
        <v>51264</v>
      </c>
      <c r="AQ51" s="326">
        <v>8.1999999999999993</v>
      </c>
      <c r="AR51" s="327">
        <v>-13.6</v>
      </c>
    </row>
    <row r="52" spans="1:44" x14ac:dyDescent="0.15">
      <c r="A52" s="257"/>
      <c r="AK52" s="328"/>
      <c r="AL52" s="329" t="s">
        <v>518</v>
      </c>
      <c r="AM52" s="330">
        <v>285548</v>
      </c>
      <c r="AN52" s="331">
        <v>11015</v>
      </c>
      <c r="AO52" s="332">
        <v>1</v>
      </c>
      <c r="AP52" s="333">
        <v>26040</v>
      </c>
      <c r="AQ52" s="334">
        <v>4.5</v>
      </c>
      <c r="AR52" s="335">
        <v>-3.5</v>
      </c>
    </row>
    <row r="53" spans="1:44" x14ac:dyDescent="0.15">
      <c r="A53" s="257"/>
      <c r="AK53" s="313" t="s">
        <v>519</v>
      </c>
      <c r="AL53" s="314"/>
      <c r="AM53" s="322">
        <v>1061381</v>
      </c>
      <c r="AN53" s="323">
        <v>40630</v>
      </c>
      <c r="AO53" s="324">
        <v>45</v>
      </c>
      <c r="AP53" s="325">
        <v>52068</v>
      </c>
      <c r="AQ53" s="326">
        <v>1.6</v>
      </c>
      <c r="AR53" s="327">
        <v>43.4</v>
      </c>
    </row>
    <row r="54" spans="1:44" x14ac:dyDescent="0.15">
      <c r="A54" s="257"/>
      <c r="AK54" s="328"/>
      <c r="AL54" s="329" t="s">
        <v>518</v>
      </c>
      <c r="AM54" s="330">
        <v>565616</v>
      </c>
      <c r="AN54" s="331">
        <v>21652</v>
      </c>
      <c r="AO54" s="332">
        <v>96.6</v>
      </c>
      <c r="AP54" s="333">
        <v>26936</v>
      </c>
      <c r="AQ54" s="334">
        <v>3.4</v>
      </c>
      <c r="AR54" s="335">
        <v>93.2</v>
      </c>
    </row>
    <row r="55" spans="1:44" x14ac:dyDescent="0.15">
      <c r="A55" s="257"/>
      <c r="AK55" s="313" t="s">
        <v>520</v>
      </c>
      <c r="AL55" s="314"/>
      <c r="AM55" s="322">
        <v>409232</v>
      </c>
      <c r="AN55" s="323">
        <v>15577</v>
      </c>
      <c r="AO55" s="324">
        <v>-61.7</v>
      </c>
      <c r="AP55" s="325">
        <v>47161</v>
      </c>
      <c r="AQ55" s="326">
        <v>-9.4</v>
      </c>
      <c r="AR55" s="327">
        <v>-52.3</v>
      </c>
    </row>
    <row r="56" spans="1:44" x14ac:dyDescent="0.15">
      <c r="A56" s="257"/>
      <c r="AK56" s="328"/>
      <c r="AL56" s="329" t="s">
        <v>518</v>
      </c>
      <c r="AM56" s="330">
        <v>284211</v>
      </c>
      <c r="AN56" s="331">
        <v>10818</v>
      </c>
      <c r="AO56" s="332">
        <v>-50</v>
      </c>
      <c r="AP56" s="333">
        <v>24595</v>
      </c>
      <c r="AQ56" s="334">
        <v>-8.6999999999999993</v>
      </c>
      <c r="AR56" s="335">
        <v>-41.3</v>
      </c>
    </row>
    <row r="57" spans="1:44" x14ac:dyDescent="0.15">
      <c r="A57" s="257"/>
      <c r="AK57" s="313" t="s">
        <v>521</v>
      </c>
      <c r="AL57" s="314"/>
      <c r="AM57" s="322">
        <v>939281</v>
      </c>
      <c r="AN57" s="323">
        <v>35792</v>
      </c>
      <c r="AO57" s="324">
        <v>129.80000000000001</v>
      </c>
      <c r="AP57" s="325">
        <v>43423</v>
      </c>
      <c r="AQ57" s="326">
        <v>-7.9</v>
      </c>
      <c r="AR57" s="327">
        <v>137.69999999999999</v>
      </c>
    </row>
    <row r="58" spans="1:44" x14ac:dyDescent="0.15">
      <c r="A58" s="257"/>
      <c r="AK58" s="328"/>
      <c r="AL58" s="329" t="s">
        <v>518</v>
      </c>
      <c r="AM58" s="330">
        <v>639470</v>
      </c>
      <c r="AN58" s="331">
        <v>24367</v>
      </c>
      <c r="AO58" s="332">
        <v>125.2</v>
      </c>
      <c r="AP58" s="333">
        <v>22207</v>
      </c>
      <c r="AQ58" s="334">
        <v>-9.6999999999999993</v>
      </c>
      <c r="AR58" s="335">
        <v>134.9</v>
      </c>
    </row>
    <row r="59" spans="1:44" x14ac:dyDescent="0.15">
      <c r="A59" s="257"/>
      <c r="AK59" s="313" t="s">
        <v>522</v>
      </c>
      <c r="AL59" s="314"/>
      <c r="AM59" s="322">
        <v>586487</v>
      </c>
      <c r="AN59" s="323">
        <v>22362</v>
      </c>
      <c r="AO59" s="324">
        <v>-37.5</v>
      </c>
      <c r="AP59" s="325">
        <v>45265</v>
      </c>
      <c r="AQ59" s="326">
        <v>4.2</v>
      </c>
      <c r="AR59" s="327">
        <v>-41.7</v>
      </c>
    </row>
    <row r="60" spans="1:44" x14ac:dyDescent="0.15">
      <c r="A60" s="257"/>
      <c r="AK60" s="328"/>
      <c r="AL60" s="329" t="s">
        <v>518</v>
      </c>
      <c r="AM60" s="330">
        <v>318717</v>
      </c>
      <c r="AN60" s="331">
        <v>12152</v>
      </c>
      <c r="AO60" s="332">
        <v>-50.1</v>
      </c>
      <c r="AP60" s="333">
        <v>22600</v>
      </c>
      <c r="AQ60" s="334">
        <v>1.8</v>
      </c>
      <c r="AR60" s="335">
        <v>-51.9</v>
      </c>
    </row>
    <row r="61" spans="1:44" x14ac:dyDescent="0.15">
      <c r="A61" s="257"/>
      <c r="AK61" s="313" t="s">
        <v>523</v>
      </c>
      <c r="AL61" s="336"/>
      <c r="AM61" s="322">
        <v>744589</v>
      </c>
      <c r="AN61" s="323">
        <v>28478</v>
      </c>
      <c r="AO61" s="324">
        <v>14</v>
      </c>
      <c r="AP61" s="325">
        <v>47836</v>
      </c>
      <c r="AQ61" s="337">
        <v>-0.7</v>
      </c>
      <c r="AR61" s="327">
        <v>14.7</v>
      </c>
    </row>
    <row r="62" spans="1:44" x14ac:dyDescent="0.15">
      <c r="A62" s="257"/>
      <c r="AK62" s="328"/>
      <c r="AL62" s="329" t="s">
        <v>518</v>
      </c>
      <c r="AM62" s="330">
        <v>418712</v>
      </c>
      <c r="AN62" s="331">
        <v>16001</v>
      </c>
      <c r="AO62" s="332">
        <v>24.5</v>
      </c>
      <c r="AP62" s="333">
        <v>24476</v>
      </c>
      <c r="AQ62" s="334">
        <v>-1.7</v>
      </c>
      <c r="AR62" s="335">
        <v>26.2</v>
      </c>
    </row>
    <row r="63" spans="1:44" x14ac:dyDescent="0.15">
      <c r="A63" s="257"/>
    </row>
    <row r="64" spans="1:44" x14ac:dyDescent="0.15">
      <c r="A64" s="257"/>
    </row>
    <row r="65" spans="1:46" x14ac:dyDescent="0.15">
      <c r="A65" s="257"/>
    </row>
    <row r="66" spans="1:46" x14ac:dyDescent="0.15">
      <c r="A66" s="338"/>
      <c r="B66" s="309"/>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39"/>
    </row>
    <row r="67" spans="1:46" ht="13.5" hidden="1" customHeight="1" x14ac:dyDescent="0.15">
      <c r="AS67" s="253"/>
      <c r="AT67" s="253"/>
    </row>
    <row r="70" spans="1:46" hidden="1" x14ac:dyDescent="0.15"/>
    <row r="71" spans="1:46" hidden="1" x14ac:dyDescent="0.15"/>
    <row r="72" spans="1:46" hidden="1" x14ac:dyDescent="0.15"/>
    <row r="73" spans="1:46" hidden="1" x14ac:dyDescent="0.15"/>
  </sheetData>
  <sheetProtection algorithmName="SHA-512" hashValue="XPe40QO8mxC+QAuoSa5AP6DcZicjRfhQh98fqT2R1faYrZMVy8iFMCqYEXfO1GTCvQcnMEkQ+brXlEgP3B5ogw==" saltValue="xh0X2K1a3bsP/aL/cpsE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2" customWidth="1"/>
    <col min="126" max="16384" width="9" style="251" hidden="1"/>
  </cols>
  <sheetData>
    <row r="1" spans="2:125" ht="13.5" customHeight="1" x14ac:dyDescent="0.15">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x14ac:dyDescent="0.15">
      <c r="B2" s="251"/>
      <c r="DG2" s="251"/>
    </row>
    <row r="3" spans="2:125" x14ac:dyDescent="0.15">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x14ac:dyDescent="0.15"/>
    <row r="5" spans="2:125" x14ac:dyDescent="0.15"/>
    <row r="6" spans="2:125" x14ac:dyDescent="0.15"/>
    <row r="7" spans="2:125" x14ac:dyDescent="0.15"/>
    <row r="8" spans="2:125" x14ac:dyDescent="0.15"/>
    <row r="9" spans="2:125" x14ac:dyDescent="0.15">
      <c r="DU9" s="25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1"/>
    </row>
    <row r="18" spans="125:125" x14ac:dyDescent="0.15"/>
    <row r="19" spans="125:125" x14ac:dyDescent="0.15"/>
    <row r="20" spans="125:125" x14ac:dyDescent="0.15">
      <c r="DU20" s="251"/>
    </row>
    <row r="21" spans="125:125" x14ac:dyDescent="0.15">
      <c r="DU21" s="25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1"/>
    </row>
    <row r="29" spans="125:125" x14ac:dyDescent="0.15"/>
    <row r="30" spans="125:125" x14ac:dyDescent="0.15"/>
    <row r="31" spans="125:125" x14ac:dyDescent="0.15"/>
    <row r="32" spans="125:125" x14ac:dyDescent="0.15"/>
    <row r="33" spans="2:125" x14ac:dyDescent="0.15">
      <c r="B33" s="251"/>
      <c r="G33" s="251"/>
      <c r="I33" s="251"/>
    </row>
    <row r="34" spans="2:125" x14ac:dyDescent="0.15">
      <c r="C34" s="251"/>
      <c r="P34" s="251"/>
      <c r="DE34" s="251"/>
      <c r="DH34" s="251"/>
    </row>
    <row r="35" spans="2:125" x14ac:dyDescent="0.15">
      <c r="D35" s="251"/>
      <c r="E35" s="251"/>
      <c r="DG35" s="251"/>
      <c r="DJ35" s="251"/>
      <c r="DP35" s="251"/>
      <c r="DQ35" s="251"/>
      <c r="DR35" s="251"/>
      <c r="DS35" s="251"/>
      <c r="DT35" s="251"/>
      <c r="DU35" s="251"/>
    </row>
    <row r="36" spans="2:125" x14ac:dyDescent="0.15">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x14ac:dyDescent="0.15">
      <c r="DU37" s="251"/>
    </row>
    <row r="38" spans="2:125" x14ac:dyDescent="0.15">
      <c r="DT38" s="251"/>
      <c r="DU38" s="251"/>
    </row>
    <row r="39" spans="2:125" x14ac:dyDescent="0.15"/>
    <row r="40" spans="2:125" x14ac:dyDescent="0.15">
      <c r="DH40" s="251"/>
    </row>
    <row r="41" spans="2:125" x14ac:dyDescent="0.15">
      <c r="DE41" s="251"/>
    </row>
    <row r="42" spans="2:125" x14ac:dyDescent="0.15">
      <c r="DG42" s="251"/>
      <c r="DJ42" s="251"/>
    </row>
    <row r="43" spans="2:125" x14ac:dyDescent="0.15">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x14ac:dyDescent="0.15">
      <c r="DU44" s="251"/>
    </row>
    <row r="45" spans="2:125" x14ac:dyDescent="0.15"/>
    <row r="46" spans="2:125" x14ac:dyDescent="0.15"/>
    <row r="47" spans="2:125" x14ac:dyDescent="0.15"/>
    <row r="48" spans="2:125" x14ac:dyDescent="0.15">
      <c r="DT48" s="251"/>
      <c r="DU48" s="251"/>
    </row>
    <row r="49" spans="120:125" x14ac:dyDescent="0.15">
      <c r="DU49" s="251"/>
    </row>
    <row r="50" spans="120:125" x14ac:dyDescent="0.15">
      <c r="DU50" s="251"/>
    </row>
    <row r="51" spans="120:125" x14ac:dyDescent="0.15">
      <c r="DP51" s="251"/>
      <c r="DQ51" s="251"/>
      <c r="DR51" s="251"/>
      <c r="DS51" s="251"/>
      <c r="DT51" s="251"/>
      <c r="DU51" s="251"/>
    </row>
    <row r="52" spans="120:125" x14ac:dyDescent="0.15"/>
    <row r="53" spans="120:125" x14ac:dyDescent="0.15"/>
    <row r="54" spans="120:125" x14ac:dyDescent="0.15">
      <c r="DU54" s="251"/>
    </row>
    <row r="55" spans="120:125" x14ac:dyDescent="0.15"/>
    <row r="56" spans="120:125" x14ac:dyDescent="0.15"/>
    <row r="57" spans="120:125" x14ac:dyDescent="0.15"/>
    <row r="58" spans="120:125" x14ac:dyDescent="0.15">
      <c r="DU58" s="251"/>
    </row>
    <row r="59" spans="120:125" x14ac:dyDescent="0.15"/>
    <row r="60" spans="120:125" x14ac:dyDescent="0.15"/>
    <row r="61" spans="120:125" x14ac:dyDescent="0.15"/>
    <row r="62" spans="120:125" x14ac:dyDescent="0.15"/>
    <row r="63" spans="120:125" x14ac:dyDescent="0.15">
      <c r="DU63" s="251"/>
    </row>
    <row r="64" spans="120:125" x14ac:dyDescent="0.15">
      <c r="DT64" s="251"/>
      <c r="DU64" s="251"/>
    </row>
    <row r="65" spans="123:125" x14ac:dyDescent="0.15"/>
    <row r="66" spans="123:125" x14ac:dyDescent="0.15"/>
    <row r="67" spans="123:125" x14ac:dyDescent="0.15"/>
    <row r="68" spans="123:125" x14ac:dyDescent="0.15"/>
    <row r="69" spans="123:125" x14ac:dyDescent="0.15">
      <c r="DS69" s="251"/>
      <c r="DT69" s="251"/>
      <c r="DU69" s="25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1"/>
    </row>
    <row r="83" spans="116:125" x14ac:dyDescent="0.15">
      <c r="DM83" s="251"/>
      <c r="DN83" s="251"/>
      <c r="DO83" s="251"/>
      <c r="DP83" s="251"/>
      <c r="DQ83" s="251"/>
      <c r="DR83" s="251"/>
      <c r="DS83" s="251"/>
      <c r="DT83" s="251"/>
      <c r="DU83" s="251"/>
    </row>
    <row r="84" spans="116:125" x14ac:dyDescent="0.15"/>
    <row r="85" spans="116:125" x14ac:dyDescent="0.15"/>
    <row r="86" spans="116:125" x14ac:dyDescent="0.15"/>
    <row r="87" spans="116:125" x14ac:dyDescent="0.15"/>
    <row r="88" spans="116:125" x14ac:dyDescent="0.15">
      <c r="DU88" s="25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1"/>
      <c r="DT94" s="251"/>
      <c r="DU94" s="251"/>
    </row>
    <row r="95" spans="116:125" ht="13.5" customHeight="1" x14ac:dyDescent="0.15">
      <c r="DU95" s="25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1"/>
    </row>
    <row r="102" spans="124:125" ht="13.5" customHeight="1" x14ac:dyDescent="0.15"/>
    <row r="103" spans="124:125" ht="13.5" customHeight="1" x14ac:dyDescent="0.15"/>
    <row r="104" spans="124:125" ht="13.5" customHeight="1" x14ac:dyDescent="0.15">
      <c r="DT104" s="251"/>
      <c r="DU104" s="25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475</v>
      </c>
    </row>
    <row r="121" spans="125:125" ht="13.5" hidden="1" customHeight="1" x14ac:dyDescent="0.15">
      <c r="DU121" s="251"/>
    </row>
  </sheetData>
  <sheetProtection algorithmName="SHA-512" hashValue="UQF8So6PcEc0Ej6R96xK93Ozhri2KzWCQq4h56XeAGhsYmbqvsY4/XCPofeaIkGkHTmQ2aUUF2o/ebRLaEEXfw==" saltValue="2Nq+LwQm9o64sb/MsB3w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2" customWidth="1"/>
    <col min="126" max="142" width="0" style="251" hidden="1" customWidth="1"/>
    <col min="143" max="16384" width="9" style="251" hidden="1"/>
  </cols>
  <sheetData>
    <row r="1" spans="1:125" ht="13.5" customHeight="1" x14ac:dyDescent="0.15">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x14ac:dyDescent="0.15">
      <c r="B2" s="251"/>
      <c r="T2" s="251"/>
    </row>
    <row r="3" spans="1:125" x14ac:dyDescent="0.15">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1"/>
      <c r="G33" s="251"/>
      <c r="I33" s="251"/>
    </row>
    <row r="34" spans="2:125" x14ac:dyDescent="0.15">
      <c r="C34" s="251"/>
      <c r="P34" s="251"/>
      <c r="R34" s="251"/>
      <c r="U34" s="251"/>
    </row>
    <row r="35" spans="2:125" x14ac:dyDescent="0.15">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x14ac:dyDescent="0.15">
      <c r="F36" s="251"/>
      <c r="H36" s="251"/>
      <c r="J36" s="251"/>
      <c r="K36" s="251"/>
      <c r="L36" s="251"/>
      <c r="M36" s="251"/>
      <c r="N36" s="251"/>
      <c r="O36" s="251"/>
      <c r="Q36" s="251"/>
      <c r="S36" s="251"/>
      <c r="V36" s="251"/>
    </row>
    <row r="37" spans="2:125" x14ac:dyDescent="0.15"/>
    <row r="38" spans="2:125" x14ac:dyDescent="0.15"/>
    <row r="39" spans="2:125" x14ac:dyDescent="0.15"/>
    <row r="40" spans="2:125" x14ac:dyDescent="0.15">
      <c r="U40" s="251"/>
    </row>
    <row r="41" spans="2:125" x14ac:dyDescent="0.15">
      <c r="R41" s="251"/>
    </row>
    <row r="42" spans="2:125" x14ac:dyDescent="0.15">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x14ac:dyDescent="0.15">
      <c r="Q43" s="251"/>
      <c r="S43" s="251"/>
      <c r="V43" s="25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2" t="s">
        <v>475</v>
      </c>
    </row>
  </sheetData>
  <sheetProtection algorithmName="SHA-512" hashValue="lo6wQ5O678LVXHouPkYG5+Y/Q0rm/jqLzO3eZiAIzhj/PdGF1003vRujdzdrGfTidEd1iHvATa9rAlbHLyRfUg==" saltValue="YYN28Xm0eLrp6KdqAdRH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17.63</v>
      </c>
      <c r="G47" s="12">
        <v>13.49</v>
      </c>
      <c r="H47" s="12">
        <v>17.489999999999998</v>
      </c>
      <c r="I47" s="12">
        <v>20.079999999999998</v>
      </c>
      <c r="J47" s="13">
        <v>17.5</v>
      </c>
    </row>
    <row r="48" spans="2:10" ht="57.75" customHeight="1" x14ac:dyDescent="0.15">
      <c r="B48" s="14"/>
      <c r="C48" s="1128" t="s">
        <v>4</v>
      </c>
      <c r="D48" s="1128"/>
      <c r="E48" s="1129"/>
      <c r="F48" s="15">
        <v>7.02</v>
      </c>
      <c r="G48" s="16">
        <v>9.07</v>
      </c>
      <c r="H48" s="16">
        <v>15.36</v>
      </c>
      <c r="I48" s="16">
        <v>11.82</v>
      </c>
      <c r="J48" s="17">
        <v>11</v>
      </c>
    </row>
    <row r="49" spans="2:10" ht="57.75" customHeight="1" thickBot="1" x14ac:dyDescent="0.2">
      <c r="B49" s="18"/>
      <c r="C49" s="1130" t="s">
        <v>5</v>
      </c>
      <c r="D49" s="1130"/>
      <c r="E49" s="1131"/>
      <c r="F49" s="19" t="s">
        <v>530</v>
      </c>
      <c r="G49" s="20" t="s">
        <v>531</v>
      </c>
      <c r="H49" s="20">
        <v>11.91</v>
      </c>
      <c r="I49" s="20" t="s">
        <v>532</v>
      </c>
      <c r="J49" s="21" t="s">
        <v>533</v>
      </c>
    </row>
    <row r="50" spans="2:10" x14ac:dyDescent="0.15"/>
  </sheetData>
  <sheetProtection algorithmName="SHA-512" hashValue="m4T3tW7XhD2oex+gt2KgYekgIArqiLLMydkxIUWiL8v8Oi//c1tsGjor7SuFcksUupNHeIqAuvgQZK4yKm+2SQ==" saltValue="L1DzWy2gUT0yAE0xtG04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cp:lastPrinted>2025-03-17T02:54:21Z</cp:lastPrinted>
  <dcterms:created xsi:type="dcterms:W3CDTF">2025-02-19T02:45:52Z</dcterms:created>
  <dcterms:modified xsi:type="dcterms:W3CDTF">2025-09-18T00:56:36Z</dcterms:modified>
  <cp:category/>
</cp:coreProperties>
</file>